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<sst xmlns="http://schemas.openxmlformats.org/spreadsheetml/2006/main" count="164" uniqueCount="97">
  <si>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</si>
  <si>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</si>
  <si>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</si>
  <si>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</si>
  <si>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</si>
  <si>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</si>
  <si>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</si>
  <si>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</si>
  <si>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</si>
  <si>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</si>
  <si>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</si>
  <si>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</si>
  <si>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</si>
  <si>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</si>
  <si>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</si>
  <si>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</si>
  <si>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</si>
  <si>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</si>
  <si>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</si>
  <si>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</si>
  <si>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</si>
  <si>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</si>
  <si>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</si>
  <si>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</si>
  <si>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</si>
  <si>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</si>
  <si>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</si>
  <si>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</si>
  <si>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</si>
  <si>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</si>
  <si>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</si>
  <si>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</si>
  <si>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</si>
  <si>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</si>
  <si>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</si>
  <si>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</si>
  <si>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</si>
  <si>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</si>
  <si>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</si>
  <si>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</si>
  <si>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</si>
  <si>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</si>
  <si>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</si>
  <si>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</si>
  <si>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</si>
  <si>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</si>
  <si>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</si>
  <si>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</si>
  <si>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</si>
  <si>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</si>
  <si>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</si>
  <si>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</si>
  <si>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</si>
  <si>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</si>
  <si>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</si>
  <si>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</si>
  <si>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</si>
  <si>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</si>
  <si>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</si>
  <si>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</si>
  <si>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</si>
  <si>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</si>
  <si>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</si>
  <si>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</si>
  <si>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</si>
  <si>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</si>
  <si>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</si>
  <si>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</si>
  <si>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</si>
  <si>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 xml:space="preserve">članarina OOZ 3 % od zavarovalne osnove, ki pa ne sme 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</si>
  <si>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(167.916,00 sit)</t>
    </r>
  </si>
  <si>
    <t>Dvakratnik BPO = 335.832,00 sit</t>
  </si>
  <si>
    <t>DOSEŽENA OSNOVA V LETU 2005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</si>
  <si>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</si>
  <si>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</si>
  <si>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</si>
  <si>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</si>
  <si>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</si>
  <si>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</si>
  <si>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</si>
  <si>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</si>
  <si>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</si>
  <si>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</si>
  <si>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</si>
  <si>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</si>
  <si>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</si>
  <si>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</si>
  <si>
    <t>do minimalne plače</t>
  </si>
  <si>
    <t>za leto 2005</t>
  </si>
  <si>
    <t xml:space="preserve">   številka 01100-8460906416</t>
  </si>
  <si>
    <t xml:space="preserve">   in navesti USTREZNE KONTE.</t>
  </si>
  <si>
    <t xml:space="preserve">   Navedene obveznosti ste dolžni nakazati na </t>
  </si>
  <si>
    <t xml:space="preserve">   prehodni račun MF-DURS, Davčni urad Maribor,  </t>
  </si>
  <si>
    <t>plače za maj 06</t>
  </si>
  <si>
    <r>
      <t>OBRAČUN PRISPEVKOV ZA SOCIALNO VARNOST ZA ZASEBNIKE ZA AVGUST</t>
    </r>
    <r>
      <rPr>
        <b/>
        <sz val="12"/>
        <rFont val="Times New Roman CE"/>
        <family val="0"/>
      </rPr>
      <t xml:space="preserve"> 2006</t>
    </r>
  </si>
  <si>
    <t xml:space="preserve">   ROK PLAČILA je 15. SEPTEMBER 2006.</t>
  </si>
  <si>
    <t>Povprečna mesečna plača v RS za junij 2006 =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</si>
</sst>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0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2" borderId="9" xfId="0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4" borderId="9" xfId="0" applyFont="1" applyFill="1" applyBorder="1" applyAlignment="1">
      <alignment/>
    </xf>
    <xf numFmtId="4" fontId="16" fillId="4" borderId="6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2" xfId="0" applyNumberFormat="1" applyFont="1" applyFill="1" applyBorder="1" applyAlignment="1">
      <alignment/>
    </xf>
    <xf numFmtId="4" fontId="9" fillId="4" borderId="7" xfId="0" applyNumberFormat="1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5" fillId="4" borderId="6" xfId="0" applyFont="1" applyFill="1" applyBorder="1" applyAlignment="1">
      <alignment/>
    </xf>
    <xf numFmtId="0" fontId="15" fillId="0" borderId="9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9" fillId="4" borderId="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34" sqref="E34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94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72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82"/>
      <c r="C4" s="84" t="s">
        <v>87</v>
      </c>
      <c r="D4" s="10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</row>
    <row r="5" spans="1:10" ht="12.75" customHeight="1">
      <c r="A5" s="89" t="s">
        <v>91</v>
      </c>
      <c r="B5" s="81"/>
      <c r="C5" s="85" t="s">
        <v>88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0" ht="12.75" customHeight="1">
      <c r="A6" s="89" t="s">
        <v>92</v>
      </c>
      <c r="B6" s="81"/>
      <c r="C6" s="85"/>
      <c r="D6" s="12" t="s">
        <v>14</v>
      </c>
      <c r="E6" s="13" t="s">
        <v>15</v>
      </c>
      <c r="F6" s="13" t="s">
        <v>15</v>
      </c>
      <c r="G6" s="13" t="s">
        <v>15</v>
      </c>
      <c r="H6" s="13" t="s">
        <v>15</v>
      </c>
      <c r="I6" s="13" t="s">
        <v>15</v>
      </c>
      <c r="J6" s="14" t="s">
        <v>14</v>
      </c>
    </row>
    <row r="7" spans="1:10" ht="12.75" customHeight="1">
      <c r="A7" s="89" t="s">
        <v>89</v>
      </c>
      <c r="B7" s="81"/>
      <c r="C7" s="86"/>
      <c r="D7" s="14" t="s">
        <v>88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88</v>
      </c>
    </row>
    <row r="8" spans="1:10" ht="12.75" customHeight="1">
      <c r="A8" s="89" t="s">
        <v>90</v>
      </c>
      <c r="B8" s="81"/>
      <c r="C8" s="86"/>
      <c r="D8" s="14"/>
      <c r="E8" s="14" t="s">
        <v>88</v>
      </c>
      <c r="F8" s="14" t="s">
        <v>88</v>
      </c>
      <c r="G8" s="14" t="s">
        <v>88</v>
      </c>
      <c r="H8" s="14" t="s">
        <v>88</v>
      </c>
      <c r="I8" s="14" t="s">
        <v>88</v>
      </c>
      <c r="J8" s="14"/>
    </row>
    <row r="9" spans="1:10" ht="9.75" customHeight="1">
      <c r="A9" s="90"/>
      <c r="B9" s="81"/>
      <c r="C9" s="31"/>
      <c r="D9" s="15"/>
      <c r="E9" s="15"/>
      <c r="F9" s="15"/>
      <c r="G9" s="16"/>
      <c r="H9" s="16"/>
      <c r="I9" s="16"/>
      <c r="J9" s="16"/>
    </row>
    <row r="10" spans="1:10" ht="18" customHeight="1">
      <c r="A10" s="89" t="s">
        <v>95</v>
      </c>
      <c r="B10" s="81"/>
      <c r="C10" s="87" t="s">
        <v>73</v>
      </c>
      <c r="D10" s="17" t="s">
        <v>74</v>
      </c>
      <c r="E10" s="17" t="s">
        <v>75</v>
      </c>
      <c r="F10" s="17" t="s">
        <v>76</v>
      </c>
      <c r="G10" s="17" t="s">
        <v>77</v>
      </c>
      <c r="H10" s="17" t="s">
        <v>78</v>
      </c>
      <c r="I10" s="17" t="s">
        <v>79</v>
      </c>
      <c r="J10" s="17" t="s">
        <v>80</v>
      </c>
    </row>
    <row r="11" spans="1:10" ht="18" customHeight="1">
      <c r="A11" s="18"/>
      <c r="B11" s="83"/>
      <c r="C11" s="88"/>
      <c r="D11" s="20" t="s">
        <v>81</v>
      </c>
      <c r="E11" s="21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2"/>
    </row>
    <row r="12" spans="1:10" ht="9.75" customHeight="1">
      <c r="A12" s="23"/>
      <c r="B12" s="23"/>
      <c r="C12" s="24"/>
      <c r="D12" s="25"/>
      <c r="E12" s="26"/>
      <c r="F12" s="25"/>
      <c r="G12" s="25"/>
      <c r="H12" s="25"/>
      <c r="I12" s="25"/>
      <c r="J12" s="27"/>
    </row>
    <row r="13" spans="1:10" ht="18" customHeight="1">
      <c r="A13" s="78" t="s">
        <v>96</v>
      </c>
      <c r="B13" s="28">
        <v>285731</v>
      </c>
      <c r="C13" s="25"/>
      <c r="D13" s="25"/>
      <c r="E13" s="26"/>
      <c r="F13" s="25"/>
      <c r="G13" s="25"/>
      <c r="H13" s="25"/>
      <c r="I13" s="25"/>
      <c r="J13" s="27"/>
    </row>
    <row r="14" spans="1:10" ht="18" customHeight="1">
      <c r="A14" s="9"/>
      <c r="B14" s="9"/>
      <c r="C14" s="29" t="s">
        <v>16</v>
      </c>
      <c r="D14" s="29" t="s">
        <v>17</v>
      </c>
      <c r="E14" s="29" t="s">
        <v>18</v>
      </c>
      <c r="F14" s="29" t="s">
        <v>19</v>
      </c>
      <c r="G14" s="29" t="s">
        <v>20</v>
      </c>
      <c r="H14" s="29" t="s">
        <v>21</v>
      </c>
      <c r="I14" s="29" t="s">
        <v>22</v>
      </c>
      <c r="J14" s="29" t="s">
        <v>23</v>
      </c>
    </row>
    <row r="15" spans="1:10" ht="18" customHeight="1">
      <c r="A15" s="8"/>
      <c r="B15" s="9"/>
      <c r="C15" s="30" t="s">
        <v>24</v>
      </c>
      <c r="D15" s="29" t="s">
        <v>25</v>
      </c>
      <c r="E15" s="29" t="s">
        <v>26</v>
      </c>
      <c r="F15" s="29" t="s">
        <v>27</v>
      </c>
      <c r="G15" s="29" t="s">
        <v>28</v>
      </c>
      <c r="H15" s="29" t="s">
        <v>29</v>
      </c>
      <c r="I15" s="29" t="s">
        <v>30</v>
      </c>
      <c r="J15" s="29" t="s">
        <v>31</v>
      </c>
    </row>
    <row r="16" spans="1:10" ht="18" customHeight="1">
      <c r="A16" s="18"/>
      <c r="B16" s="19"/>
      <c r="C16" s="31"/>
      <c r="D16" s="15" t="s">
        <v>93</v>
      </c>
      <c r="E16" s="15" t="s">
        <v>93</v>
      </c>
      <c r="F16" s="15" t="s">
        <v>93</v>
      </c>
      <c r="G16" s="15" t="s">
        <v>93</v>
      </c>
      <c r="H16" s="15" t="s">
        <v>93</v>
      </c>
      <c r="I16" s="15" t="s">
        <v>93</v>
      </c>
      <c r="J16" s="15" t="s">
        <v>93</v>
      </c>
    </row>
    <row r="17" spans="1:10" ht="18" customHeight="1">
      <c r="A17" s="32" t="s">
        <v>32</v>
      </c>
      <c r="B17" s="33"/>
      <c r="C17" s="34">
        <v>122600</v>
      </c>
      <c r="D17" s="34">
        <f>B13*0.6</f>
        <v>171438.6</v>
      </c>
      <c r="E17" s="79">
        <f>B13*0.9</f>
        <v>257157.9</v>
      </c>
      <c r="F17" s="34">
        <f>B13*1.2</f>
        <v>342877.2</v>
      </c>
      <c r="G17" s="34">
        <f>B13*1.5</f>
        <v>428596.5</v>
      </c>
      <c r="H17" s="34">
        <f>B13*1.8</f>
        <v>514315.8</v>
      </c>
      <c r="I17" s="34">
        <f>B13*2.1</f>
        <v>600035.1</v>
      </c>
      <c r="J17" s="34">
        <f>B13*2.4</f>
        <v>685754.4</v>
      </c>
    </row>
    <row r="18" spans="1:10" ht="15" customHeight="1">
      <c r="A18" s="32"/>
      <c r="B18" s="35" t="s">
        <v>33</v>
      </c>
      <c r="C18" s="36"/>
      <c r="D18" s="36"/>
      <c r="E18" s="36"/>
      <c r="F18" s="36"/>
      <c r="G18" s="37"/>
      <c r="H18" s="37"/>
      <c r="I18" s="37"/>
      <c r="J18" s="37"/>
    </row>
    <row r="19" spans="1:10" ht="18" customHeight="1">
      <c r="A19" s="38" t="s">
        <v>65</v>
      </c>
      <c r="B19" s="39">
        <v>24.35</v>
      </c>
      <c r="C19" s="40">
        <f aca="true" t="shared" si="0" ref="C19:J19">C20</f>
        <v>29853</v>
      </c>
      <c r="D19" s="40">
        <f t="shared" si="0"/>
        <v>41745</v>
      </c>
      <c r="E19" s="40">
        <f t="shared" si="0"/>
        <v>62618</v>
      </c>
      <c r="F19" s="40">
        <f t="shared" si="0"/>
        <v>83491</v>
      </c>
      <c r="G19" s="40">
        <f t="shared" si="0"/>
        <v>104363</v>
      </c>
      <c r="H19" s="40">
        <f t="shared" si="0"/>
        <v>125236</v>
      </c>
      <c r="I19" s="40">
        <f t="shared" si="0"/>
        <v>146109</v>
      </c>
      <c r="J19" s="40">
        <f t="shared" si="0"/>
        <v>166981</v>
      </c>
    </row>
    <row r="20" spans="1:10" ht="18" customHeight="1">
      <c r="A20" s="32" t="s">
        <v>34</v>
      </c>
      <c r="B20" s="32">
        <v>24.35</v>
      </c>
      <c r="C20" s="36">
        <f>ROUND(B20*C17/100,0)</f>
        <v>29853</v>
      </c>
      <c r="D20" s="36">
        <f>ROUND(B20*D17/100,0)</f>
        <v>41745</v>
      </c>
      <c r="E20" s="36">
        <f>ROUND(B20*E17/100,0)</f>
        <v>62618</v>
      </c>
      <c r="F20" s="36">
        <f>ROUND(B20*F17/100,0)</f>
        <v>83491</v>
      </c>
      <c r="G20" s="36">
        <f>ROUND(B20*G17/100,0)</f>
        <v>104363</v>
      </c>
      <c r="H20" s="36">
        <f>ROUND(B20*H17/100,0)</f>
        <v>125236</v>
      </c>
      <c r="I20" s="36">
        <f>ROUND(B20*I17/100,0)</f>
        <v>146109</v>
      </c>
      <c r="J20" s="36">
        <f>ROUND(B20*J17/100,0)</f>
        <v>166981</v>
      </c>
    </row>
    <row r="21" spans="1:10" ht="18" customHeight="1">
      <c r="A21" s="32" t="s">
        <v>35</v>
      </c>
      <c r="B21" s="32"/>
      <c r="C21" s="36"/>
      <c r="D21" s="36"/>
      <c r="E21" s="36"/>
      <c r="F21" s="36"/>
      <c r="G21" s="36"/>
      <c r="H21" s="36"/>
      <c r="I21" s="36"/>
      <c r="J21" s="36"/>
    </row>
    <row r="22" spans="1:10" ht="18" customHeight="1">
      <c r="A22" s="38" t="s">
        <v>64</v>
      </c>
      <c r="B22" s="39">
        <v>13.45</v>
      </c>
      <c r="C22" s="40">
        <f aca="true" t="shared" si="1" ref="C22:J22">SUM(C23+C24)</f>
        <v>16490</v>
      </c>
      <c r="D22" s="40">
        <f t="shared" si="1"/>
        <v>23059</v>
      </c>
      <c r="E22" s="40">
        <f t="shared" si="1"/>
        <v>34588</v>
      </c>
      <c r="F22" s="40">
        <f t="shared" si="1"/>
        <v>46117</v>
      </c>
      <c r="G22" s="40">
        <f t="shared" si="1"/>
        <v>57647</v>
      </c>
      <c r="H22" s="40">
        <f t="shared" si="1"/>
        <v>69176</v>
      </c>
      <c r="I22" s="40">
        <f t="shared" si="1"/>
        <v>80705</v>
      </c>
      <c r="J22" s="40">
        <f t="shared" si="1"/>
        <v>92233</v>
      </c>
    </row>
    <row r="23" spans="1:10" ht="18" customHeight="1">
      <c r="A23" s="32" t="s">
        <v>36</v>
      </c>
      <c r="B23" s="32">
        <v>12.92</v>
      </c>
      <c r="C23" s="36">
        <f>ROUND(B23*C17/100,0)</f>
        <v>15840</v>
      </c>
      <c r="D23" s="36">
        <f>ROUND(B23*D17/100,0)</f>
        <v>22150</v>
      </c>
      <c r="E23" s="36">
        <f>ROUND(B23*E17/100,0)</f>
        <v>33225</v>
      </c>
      <c r="F23" s="36">
        <f>ROUND(B23*F17/100,0)</f>
        <v>44300</v>
      </c>
      <c r="G23" s="36">
        <f>ROUND(B23*G17/100,0)</f>
        <v>55375</v>
      </c>
      <c r="H23" s="36">
        <f>ROUND(B23*H17/100,0)</f>
        <v>66450</v>
      </c>
      <c r="I23" s="36">
        <f>ROUND(B23*I17/100,0)</f>
        <v>77525</v>
      </c>
      <c r="J23" s="36">
        <f>ROUND(B23*J17/100,0)</f>
        <v>88599</v>
      </c>
    </row>
    <row r="24" spans="1:10" ht="18" customHeight="1">
      <c r="A24" s="32" t="s">
        <v>37</v>
      </c>
      <c r="B24" s="41">
        <v>0.53</v>
      </c>
      <c r="C24" s="36">
        <f>ROUND(B24*C17/100,0)</f>
        <v>650</v>
      </c>
      <c r="D24" s="36">
        <f>ROUND(B24*D17/100,0)</f>
        <v>909</v>
      </c>
      <c r="E24" s="36">
        <f>ROUND(B24*E17/100,0)</f>
        <v>1363</v>
      </c>
      <c r="F24" s="36">
        <f>ROUND(B24*F17/100,0)</f>
        <v>1817</v>
      </c>
      <c r="G24" s="36">
        <f>ROUND(B24*G17/100,0)</f>
        <v>2272</v>
      </c>
      <c r="H24" s="36">
        <f>ROUND(B24*H17/100,0)</f>
        <v>2726</v>
      </c>
      <c r="I24" s="36">
        <f>ROUND(B24*I17/100,0)</f>
        <v>3180</v>
      </c>
      <c r="J24" s="36">
        <f>ROUND(B24*J17/100,0)</f>
        <v>3634</v>
      </c>
    </row>
    <row r="25" spans="1:10" ht="18" customHeight="1">
      <c r="A25" s="38" t="s">
        <v>66</v>
      </c>
      <c r="B25" s="42">
        <v>0.4</v>
      </c>
      <c r="C25" s="40">
        <f aca="true" t="shared" si="2" ref="C25:J25">SUM(C26+C27)</f>
        <v>490</v>
      </c>
      <c r="D25" s="40">
        <f t="shared" si="2"/>
        <v>686</v>
      </c>
      <c r="E25" s="40">
        <f t="shared" si="2"/>
        <v>1028</v>
      </c>
      <c r="F25" s="40">
        <f t="shared" si="2"/>
        <v>1372</v>
      </c>
      <c r="G25" s="40">
        <f t="shared" si="2"/>
        <v>1714</v>
      </c>
      <c r="H25" s="40">
        <f t="shared" si="2"/>
        <v>2058</v>
      </c>
      <c r="I25" s="40">
        <f t="shared" si="2"/>
        <v>2400</v>
      </c>
      <c r="J25" s="40">
        <f t="shared" si="2"/>
        <v>2744</v>
      </c>
    </row>
    <row r="26" spans="1:10" ht="18" customHeight="1">
      <c r="A26" s="32" t="s">
        <v>38</v>
      </c>
      <c r="B26" s="41">
        <v>0.2</v>
      </c>
      <c r="C26" s="36">
        <f>ROUND(B26*C17/100,0)</f>
        <v>245</v>
      </c>
      <c r="D26" s="36">
        <f>ROUND(B26*D17/100,0)</f>
        <v>343</v>
      </c>
      <c r="E26" s="36">
        <f>ROUND(B26*E17/100,0)</f>
        <v>514</v>
      </c>
      <c r="F26" s="36">
        <f>ROUND(B26*F17/100,0)</f>
        <v>686</v>
      </c>
      <c r="G26" s="36">
        <f>ROUND(B26*G17/100,0)</f>
        <v>857</v>
      </c>
      <c r="H26" s="36">
        <f>ROUND(B26*H17/100,0)</f>
        <v>1029</v>
      </c>
      <c r="I26" s="36">
        <f>ROUND(B26*I17/100,0)</f>
        <v>1200</v>
      </c>
      <c r="J26" s="36">
        <f>ROUND(B26*J17/100,0)</f>
        <v>1372</v>
      </c>
    </row>
    <row r="27" spans="1:10" ht="18" customHeight="1">
      <c r="A27" s="43" t="s">
        <v>39</v>
      </c>
      <c r="B27" s="41">
        <v>0.2</v>
      </c>
      <c r="C27" s="36">
        <f>ROUND(B27*C17/100,0)</f>
        <v>245</v>
      </c>
      <c r="D27" s="36">
        <f>ROUND(B27*D17/100,0)</f>
        <v>343</v>
      </c>
      <c r="E27" s="36">
        <f>ROUND(B27*E17/100,0)</f>
        <v>514</v>
      </c>
      <c r="F27" s="36">
        <f>ROUND(B27*F17/100,0)</f>
        <v>686</v>
      </c>
      <c r="G27" s="36">
        <f>ROUND(B27*G17/100,0)</f>
        <v>857</v>
      </c>
      <c r="H27" s="36">
        <f>ROUND(B27*H17/100,0)</f>
        <v>1029</v>
      </c>
      <c r="I27" s="36">
        <f>ROUND(B27*I17/100,0)</f>
        <v>1200</v>
      </c>
      <c r="J27" s="36">
        <f>ROUND(B27*J17/100,0)</f>
        <v>1372</v>
      </c>
    </row>
    <row r="28" spans="1:10" ht="18" customHeight="1">
      <c r="A28" s="44" t="s">
        <v>40</v>
      </c>
      <c r="B28" s="45"/>
      <c r="C28" s="46">
        <f aca="true" t="shared" si="3" ref="C28:J28">SUM(C19+C22+C25)</f>
        <v>46833</v>
      </c>
      <c r="D28" s="46">
        <f t="shared" si="3"/>
        <v>65490</v>
      </c>
      <c r="E28" s="46">
        <f t="shared" si="3"/>
        <v>98234</v>
      </c>
      <c r="F28" s="46">
        <f t="shared" si="3"/>
        <v>130980</v>
      </c>
      <c r="G28" s="46">
        <f t="shared" si="3"/>
        <v>163724</v>
      </c>
      <c r="H28" s="46">
        <f t="shared" si="3"/>
        <v>196470</v>
      </c>
      <c r="I28" s="46">
        <f t="shared" si="3"/>
        <v>229214</v>
      </c>
      <c r="J28" s="46">
        <f t="shared" si="3"/>
        <v>261958</v>
      </c>
    </row>
    <row r="29" ht="10.5" customHeight="1"/>
    <row r="30" spans="1:10" ht="18" customHeight="1">
      <c r="A30" s="47" t="s">
        <v>41</v>
      </c>
      <c r="B30" s="47"/>
      <c r="C30" s="48" t="s">
        <v>42</v>
      </c>
      <c r="D30" s="48" t="s">
        <v>43</v>
      </c>
      <c r="E30" s="48" t="s">
        <v>43</v>
      </c>
      <c r="F30" s="48" t="s">
        <v>44</v>
      </c>
      <c r="G30" s="48" t="s">
        <v>44</v>
      </c>
      <c r="H30" s="48" t="s">
        <v>44</v>
      </c>
      <c r="I30" s="48" t="s">
        <v>44</v>
      </c>
      <c r="J30" s="48" t="s">
        <v>44</v>
      </c>
    </row>
    <row r="31" spans="1:10" ht="15" customHeight="1">
      <c r="A31" s="49" t="s">
        <v>67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4.25" customHeight="1">
      <c r="A32" s="51" t="s">
        <v>62</v>
      </c>
      <c r="B32" s="52"/>
      <c r="C32" s="53">
        <v>2855</v>
      </c>
      <c r="D32" s="53">
        <v>2914</v>
      </c>
      <c r="E32" s="53">
        <v>4372</v>
      </c>
      <c r="F32" s="53">
        <v>5709</v>
      </c>
      <c r="G32" s="53">
        <v>5709</v>
      </c>
      <c r="H32" s="53">
        <v>5709</v>
      </c>
      <c r="I32" s="53">
        <v>5709</v>
      </c>
      <c r="J32" s="53">
        <v>5709</v>
      </c>
    </row>
    <row r="33" spans="1:10" ht="15" customHeight="1">
      <c r="A33" s="50" t="s">
        <v>69</v>
      </c>
      <c r="B33" s="50"/>
      <c r="C33" s="76"/>
      <c r="D33" s="72"/>
      <c r="E33" s="71"/>
      <c r="F33" s="76"/>
      <c r="G33" s="73"/>
      <c r="H33" s="72"/>
      <c r="I33" s="76"/>
      <c r="J33" s="76"/>
    </row>
    <row r="34" spans="1:10" ht="14.25" customHeight="1">
      <c r="A34" s="52" t="s">
        <v>62</v>
      </c>
      <c r="B34" s="52"/>
      <c r="C34" s="53">
        <v>5037.5</v>
      </c>
      <c r="D34" s="75">
        <v>5143</v>
      </c>
      <c r="E34" s="74">
        <v>7715</v>
      </c>
      <c r="F34" s="53">
        <v>10075</v>
      </c>
      <c r="G34" s="80">
        <v>10075</v>
      </c>
      <c r="H34" s="75">
        <v>10075</v>
      </c>
      <c r="I34" s="53">
        <v>10075</v>
      </c>
      <c r="J34" s="53">
        <v>10075</v>
      </c>
    </row>
    <row r="35" spans="1:10" s="68" customFormat="1" ht="21.75" customHeight="1">
      <c r="A35" s="69" t="s">
        <v>68</v>
      </c>
      <c r="B35" s="77"/>
      <c r="C35" s="70">
        <f aca="true" t="shared" si="4" ref="C35:J35">SUM(C32+C34)</f>
        <v>7892.5</v>
      </c>
      <c r="D35" s="70">
        <f t="shared" si="4"/>
        <v>8057</v>
      </c>
      <c r="E35" s="70">
        <f t="shared" si="4"/>
        <v>12087</v>
      </c>
      <c r="F35" s="70">
        <f t="shared" si="4"/>
        <v>15784</v>
      </c>
      <c r="G35" s="70">
        <f t="shared" si="4"/>
        <v>15784</v>
      </c>
      <c r="H35" s="70">
        <f t="shared" si="4"/>
        <v>15784</v>
      </c>
      <c r="I35" s="70">
        <f t="shared" si="4"/>
        <v>15784</v>
      </c>
      <c r="J35" s="70">
        <f t="shared" si="4"/>
        <v>15784</v>
      </c>
    </row>
    <row r="36" spans="1:10" s="68" customFormat="1" ht="21.75" customHeight="1">
      <c r="A36" s="77" t="s">
        <v>63</v>
      </c>
      <c r="B36" s="77"/>
      <c r="C36" s="70">
        <f>C28+C35</f>
        <v>54725.5</v>
      </c>
      <c r="D36" s="70">
        <f aca="true" t="shared" si="5" ref="D36:I36">D28+D35</f>
        <v>73547</v>
      </c>
      <c r="E36" s="70">
        <f t="shared" si="5"/>
        <v>110321</v>
      </c>
      <c r="F36" s="70">
        <f t="shared" si="5"/>
        <v>146764</v>
      </c>
      <c r="G36" s="70">
        <f t="shared" si="5"/>
        <v>179508</v>
      </c>
      <c r="H36" s="70">
        <f t="shared" si="5"/>
        <v>212254</v>
      </c>
      <c r="I36" s="70">
        <f t="shared" si="5"/>
        <v>244998</v>
      </c>
      <c r="J36" s="70">
        <f>J28+J35</f>
        <v>277742</v>
      </c>
    </row>
    <row r="37" spans="1:10" ht="10.5" customHeight="1">
      <c r="A37" s="54"/>
      <c r="B37" s="54"/>
      <c r="C37" s="55" t="s">
        <v>45</v>
      </c>
      <c r="D37" s="55" t="s">
        <v>45</v>
      </c>
      <c r="E37" s="55" t="s">
        <v>45</v>
      </c>
      <c r="F37" s="55" t="s">
        <v>45</v>
      </c>
      <c r="G37" s="55" t="s">
        <v>45</v>
      </c>
      <c r="H37" s="55" t="s">
        <v>45</v>
      </c>
      <c r="I37" s="55" t="s">
        <v>45</v>
      </c>
      <c r="J37" s="55" t="s">
        <v>45</v>
      </c>
    </row>
    <row r="38" spans="1:10" ht="18" customHeight="1">
      <c r="A38" s="56" t="s">
        <v>70</v>
      </c>
      <c r="B38" s="57"/>
      <c r="C38" s="58" t="s">
        <v>46</v>
      </c>
      <c r="D38" s="58" t="s">
        <v>46</v>
      </c>
      <c r="E38" s="58" t="s">
        <v>46</v>
      </c>
      <c r="F38" s="58" t="s">
        <v>46</v>
      </c>
      <c r="G38" s="58" t="s">
        <v>46</v>
      </c>
      <c r="H38" s="58" t="s">
        <v>46</v>
      </c>
      <c r="I38" s="58" t="s">
        <v>46</v>
      </c>
      <c r="J38" s="58" t="s">
        <v>46</v>
      </c>
    </row>
    <row r="39" spans="1:10" ht="12.75">
      <c r="A39" s="59" t="s">
        <v>47</v>
      </c>
      <c r="B39" s="60"/>
      <c r="C39" s="61" t="s">
        <v>48</v>
      </c>
      <c r="D39" s="61" t="s">
        <v>49</v>
      </c>
      <c r="E39" s="61" t="s">
        <v>49</v>
      </c>
      <c r="F39" s="61" t="s">
        <v>50</v>
      </c>
      <c r="G39" s="61" t="s">
        <v>50</v>
      </c>
      <c r="H39" s="61" t="s">
        <v>50</v>
      </c>
      <c r="I39" s="61" t="s">
        <v>50</v>
      </c>
      <c r="J39" s="61" t="s">
        <v>50</v>
      </c>
    </row>
    <row r="40" spans="1:10" ht="12.75">
      <c r="A40" s="62" t="s">
        <v>71</v>
      </c>
      <c r="B40" s="60"/>
      <c r="C40" s="61" t="s">
        <v>51</v>
      </c>
      <c r="D40" s="61" t="s">
        <v>52</v>
      </c>
      <c r="E40" s="61" t="s">
        <v>52</v>
      </c>
      <c r="F40" s="61" t="s">
        <v>53</v>
      </c>
      <c r="G40" s="61" t="s">
        <v>53</v>
      </c>
      <c r="H40" s="61" t="s">
        <v>53</v>
      </c>
      <c r="I40" s="61" t="s">
        <v>53</v>
      </c>
      <c r="J40" s="61" t="s">
        <v>53</v>
      </c>
    </row>
    <row r="41" spans="1:10" ht="12.75">
      <c r="A41" s="62"/>
      <c r="B41" s="60"/>
      <c r="C41" s="61" t="s">
        <v>54</v>
      </c>
      <c r="D41" s="61" t="s">
        <v>55</v>
      </c>
      <c r="E41" s="61" t="s">
        <v>55</v>
      </c>
      <c r="F41" s="61" t="s">
        <v>56</v>
      </c>
      <c r="G41" s="61" t="s">
        <v>56</v>
      </c>
      <c r="H41" s="61" t="s">
        <v>56</v>
      </c>
      <c r="I41" s="61" t="s">
        <v>56</v>
      </c>
      <c r="J41" s="61" t="s">
        <v>56</v>
      </c>
    </row>
    <row r="42" spans="1:10" ht="12.75">
      <c r="A42" s="63"/>
      <c r="B42" s="64"/>
      <c r="C42" s="65" t="s">
        <v>57</v>
      </c>
      <c r="D42" s="65"/>
      <c r="E42" s="65"/>
      <c r="F42" s="65" t="s">
        <v>58</v>
      </c>
      <c r="G42" s="65" t="s">
        <v>58</v>
      </c>
      <c r="H42" s="65" t="s">
        <v>58</v>
      </c>
      <c r="I42" s="65" t="s">
        <v>58</v>
      </c>
      <c r="J42" s="65" t="s">
        <v>58</v>
      </c>
    </row>
    <row r="43" spans="1:10" ht="8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8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>
      <c r="A45" s="54"/>
      <c r="B45" s="54"/>
      <c r="C45" s="66" t="s">
        <v>59</v>
      </c>
      <c r="D45" s="66" t="s">
        <v>60</v>
      </c>
      <c r="E45" s="67" t="s">
        <v>60</v>
      </c>
      <c r="F45" s="67" t="s">
        <v>61</v>
      </c>
      <c r="G45" s="67" t="s">
        <v>61</v>
      </c>
      <c r="H45" s="67" t="s">
        <v>61</v>
      </c>
      <c r="I45" s="67" t="s">
        <v>61</v>
      </c>
      <c r="J45" s="67" t="s">
        <v>61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OOZ Slovenska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 Jeršič</dc:creator>
  <cp:keywords/>
  <dc:description/>
  <cp:lastModifiedBy>Rajko Jeršič</cp:lastModifiedBy>
  <cp:lastPrinted>2006-07-31T07:30:02Z</cp:lastPrinted>
  <dcterms:created xsi:type="dcterms:W3CDTF">2005-09-01T13:36:58Z</dcterms:created>
  <dcterms:modified xsi:type="dcterms:W3CDTF">2006-08-29T06:24:38Z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