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7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<sst xmlns="http://schemas.openxmlformats.org/spreadsheetml/2006/main" count="101" uniqueCount="73">
  <si>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Minimalna plača za leto 2007= 6.345,46 EUR</t>
  </si>
  <si>
    <t>Povprečna plača v RS za leto 2007=15.417,48 EUR</t>
  </si>
  <si>
    <t>BRUTO ZAVAROVALNA OSNOVA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</si>
  <si>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</si>
  <si>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</si>
  <si>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</si>
  <si>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</si>
  <si>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</si>
  <si>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</si>
  <si>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</si>
  <si>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</si>
  <si>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</si>
  <si>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</si>
  <si>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</si>
  <si>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</si>
  <si>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t>ČLANARINA OBRTNI ZBORNICI</t>
  </si>
  <si>
    <t>in uporabljajo sklic, ki je sestavljen iz davčne številke člana, ki obsega 8 mest, označbe konta za območno obrtno zbornico, ki obsega 4 mesta ter kontrolne številke.</t>
  </si>
  <si>
    <t>STOPNJA</t>
  </si>
  <si>
    <t>Minimalna plača</t>
  </si>
  <si>
    <t xml:space="preserve">do minimalne </t>
  </si>
  <si>
    <t xml:space="preserve">do povprečne plače </t>
  </si>
  <si>
    <t>zaposlenih v RS</t>
  </si>
  <si>
    <t xml:space="preserve"> za leto 2007</t>
  </si>
  <si>
    <t>od povprečne plače</t>
  </si>
  <si>
    <t>od 1,5-kratne</t>
  </si>
  <si>
    <t>od 2-kratne</t>
  </si>
  <si>
    <t>I</t>
  </si>
  <si>
    <t>II</t>
  </si>
  <si>
    <t>III</t>
  </si>
  <si>
    <t>IV</t>
  </si>
  <si>
    <t>V</t>
  </si>
  <si>
    <t>VI</t>
  </si>
  <si>
    <t>VII</t>
  </si>
  <si>
    <t>VIII</t>
  </si>
  <si>
    <t>od 2,5-kratne</t>
  </si>
  <si>
    <t>od 3-kratne</t>
  </si>
  <si>
    <t>nad 3,5-kratno</t>
  </si>
  <si>
    <t>do 1,5-kratne</t>
  </si>
  <si>
    <t>do 2-kratne</t>
  </si>
  <si>
    <t>do 2,5-kratne</t>
  </si>
  <si>
    <t>do 3-kratne</t>
  </si>
  <si>
    <t>do 3,5-kratne</t>
  </si>
  <si>
    <t>povprečno plačo</t>
  </si>
  <si>
    <t>povprečne plače</t>
  </si>
  <si>
    <t>za leto 2007</t>
  </si>
  <si>
    <t>zaposlenih</t>
  </si>
  <si>
    <t>do 6.345,46</t>
  </si>
  <si>
    <t>od 6.345,46</t>
  </si>
  <si>
    <t>od 15.417,48</t>
  </si>
  <si>
    <t>od 23.126,22</t>
  </si>
  <si>
    <t>od 30.834,96</t>
  </si>
  <si>
    <t>od 38.543,70</t>
  </si>
  <si>
    <t>od 46.252,44</t>
  </si>
  <si>
    <t>nad 53.961,18</t>
  </si>
  <si>
    <t>do 15.417,48</t>
  </si>
  <si>
    <t>do 23.126,22</t>
  </si>
  <si>
    <t xml:space="preserve"> do 30.834,96</t>
  </si>
  <si>
    <t>do 38.543,70</t>
  </si>
  <si>
    <t xml:space="preserve"> do 46.252,44</t>
  </si>
  <si>
    <t>do 53.961,18</t>
  </si>
  <si>
    <t>DOSEŽENA OSNOVA V LETU 2007</t>
  </si>
  <si>
    <t>za maj 2008</t>
  </si>
  <si>
    <t>od minimalne plače</t>
  </si>
  <si>
    <t>plače</t>
  </si>
  <si>
    <r>
      <t xml:space="preserve">* prispevek za pokojninsko in invalidsko zavarovanje v višini </t>
    </r>
    <r>
      <rPr>
        <b/>
        <sz val="10"/>
        <rFont val="Arial"/>
        <family val="2"/>
      </rPr>
      <t>27,08 evrov</t>
    </r>
    <r>
      <rPr>
        <sz val="10"/>
        <rFont val="Arial"/>
        <family val="2"/>
      </rPr>
      <t xml:space="preserve"> na konto 2021</t>
    </r>
  </si>
  <si>
    <r>
      <t xml:space="preserve">* prispevek za zdravstveno zavarovanje v višini </t>
    </r>
    <r>
      <rPr>
        <b/>
        <sz val="10"/>
        <rFont val="Arial"/>
        <family val="2"/>
      </rPr>
      <t xml:space="preserve">3,08 evrov </t>
    </r>
    <r>
      <rPr>
        <sz val="10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</si>
  <si>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30,16 evrov</t>
    </r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</si>
  <si>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</t>
    </r>
  </si>
  <si>
    <t>OBRAČUN PRISPEVKOV ZA SOCIALNO VARNOST ZA ZASEBNIKE ZA SEPTEMBER 2008</t>
  </si>
  <si>
    <t xml:space="preserve"> Navedene obveznosti ste dolžni nakazati na  prehodni račun MF-DURS, Davčni urad Maribor, številka 01100-8460906416 in navesti USTREZNE KONTE. ROK PLAČILA je 15. OKTOBER 2008.</t>
  </si>
  <si>
    <t>Račune za članarino vsi člani zbornice prejmejo v začetku oktobra 2008.</t>
  </si>
  <si>
    <t>Obračun prispevkov za socialno varnost za mesec september 2008 se dostavi DURS na predpisanem obrazcu v evrih, najkasneje do 15. oktobra 2008.</t>
  </si>
  <si>
    <t>Povprečna mesečna plača v RS za julij 2008 v EUR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</si>
</sst>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0">
    <font>
      <sz val="10"/>
      <name val="Arial"/>
      <family val="0"/>
    </font>
    <font>
      <b/>
      <sz val="16"/>
      <name val="Times New Roman"/>
      <family val="1"/>
    </font>
    <font>
      <b/>
      <i/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10" fontId="11" fillId="3" borderId="10" xfId="0" applyNumberFormat="1" applyFont="1" applyFill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4" fontId="13" fillId="3" borderId="9" xfId="0" applyNumberFormat="1" applyFont="1" applyFill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3" fillId="3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right" vertical="center"/>
    </xf>
    <xf numFmtId="17" fontId="5" fillId="0" borderId="14" xfId="0" applyNumberFormat="1" applyFont="1" applyBorder="1" applyAlignment="1" quotePrefix="1">
      <alignment horizontal="center"/>
    </xf>
    <xf numFmtId="4" fontId="13" fillId="0" borderId="15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4" fontId="13" fillId="3" borderId="16" xfId="0" applyNumberFormat="1" applyFont="1" applyFill="1" applyBorder="1" applyAlignment="1">
      <alignment vertical="center"/>
    </xf>
    <xf numFmtId="4" fontId="15" fillId="0" borderId="17" xfId="0" applyNumberFormat="1" applyFont="1" applyBorder="1" applyAlignment="1">
      <alignment vertical="center"/>
    </xf>
    <xf numFmtId="4" fontId="14" fillId="0" borderId="17" xfId="0" applyNumberFormat="1" applyFont="1" applyBorder="1" applyAlignment="1">
      <alignment vertical="center"/>
    </xf>
    <xf numFmtId="4" fontId="13" fillId="3" borderId="17" xfId="0" applyNumberFormat="1" applyFont="1" applyFill="1" applyBorder="1" applyAlignment="1">
      <alignment vertical="center"/>
    </xf>
    <xf numFmtId="4" fontId="13" fillId="3" borderId="14" xfId="0" applyNumberFormat="1" applyFont="1" applyFill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9" fontId="5" fillId="0" borderId="1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4" borderId="0" xfId="0" applyFill="1" applyAlignment="1">
      <alignment/>
    </xf>
    <xf numFmtId="0" fontId="0" fillId="0" borderId="1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workbookViewId="0" topLeftCell="A1">
      <selection activeCell="A17" sqref="A17"/>
    </sheetView>
  </sheetViews>
  <sheetFormatPr defaultColWidth="9.140625" defaultRowHeight="12.75"/>
  <cols>
    <col min="1" max="1" width="46.421875" style="0" customWidth="1"/>
    <col min="2" max="2" width="8.140625" style="0" bestFit="1" customWidth="1"/>
    <col min="3" max="3" width="14.00390625" style="0" bestFit="1" customWidth="1"/>
    <col min="4" max="4" width="16.7109375" style="0" bestFit="1" customWidth="1"/>
    <col min="5" max="5" width="16.28125" style="0" customWidth="1"/>
    <col min="6" max="8" width="13.8515625" style="0" bestFit="1" customWidth="1"/>
    <col min="9" max="9" width="13.7109375" style="0" bestFit="1" customWidth="1"/>
    <col min="10" max="10" width="14.00390625" style="0" bestFit="1" customWidth="1"/>
  </cols>
  <sheetData>
    <row r="1" spans="1:10" ht="20.25">
      <c r="A1" s="1" t="s">
        <v>68</v>
      </c>
      <c r="B1" s="18"/>
      <c r="C1" s="62"/>
      <c r="D1" s="62"/>
      <c r="E1" s="62"/>
      <c r="F1" s="62"/>
      <c r="G1" s="62"/>
      <c r="H1" s="62"/>
      <c r="I1" s="62"/>
      <c r="J1" s="62"/>
    </row>
    <row r="2" spans="1:2" ht="6.75" customHeight="1">
      <c r="A2" s="2"/>
      <c r="B2" s="2"/>
    </row>
    <row r="3" spans="1:2" ht="12.75">
      <c r="A3" s="61" t="s">
        <v>69</v>
      </c>
      <c r="B3" s="2"/>
    </row>
    <row r="4" spans="1:2" ht="7.5" customHeight="1">
      <c r="A4" s="3"/>
      <c r="B4" s="2"/>
    </row>
    <row r="5" spans="1:10" ht="14.25">
      <c r="A5" s="3"/>
      <c r="B5" s="2"/>
      <c r="C5" s="63" t="s">
        <v>60</v>
      </c>
      <c r="D5" s="63"/>
      <c r="E5" s="63"/>
      <c r="F5" s="63"/>
      <c r="G5" s="63"/>
      <c r="H5" s="63"/>
      <c r="I5" s="63"/>
      <c r="J5" s="63"/>
    </row>
    <row r="6" spans="1:10" ht="12.75">
      <c r="A6" s="4"/>
      <c r="B6" s="19"/>
      <c r="C6" s="36" t="s">
        <v>19</v>
      </c>
      <c r="D6" s="36" t="s">
        <v>62</v>
      </c>
      <c r="E6" s="37" t="s">
        <v>23</v>
      </c>
      <c r="F6" s="37" t="s">
        <v>24</v>
      </c>
      <c r="G6" s="37" t="s">
        <v>25</v>
      </c>
      <c r="H6" s="37" t="s">
        <v>34</v>
      </c>
      <c r="I6" s="37" t="s">
        <v>35</v>
      </c>
      <c r="J6" s="37" t="s">
        <v>36</v>
      </c>
    </row>
    <row r="7" spans="1:10" ht="12.75">
      <c r="A7" s="5"/>
      <c r="B7" s="20"/>
      <c r="C7" s="38" t="s">
        <v>63</v>
      </c>
      <c r="D7" s="38" t="s">
        <v>20</v>
      </c>
      <c r="E7" s="39" t="s">
        <v>37</v>
      </c>
      <c r="F7" s="39" t="s">
        <v>38</v>
      </c>
      <c r="G7" s="39" t="s">
        <v>39</v>
      </c>
      <c r="H7" s="39" t="s">
        <v>40</v>
      </c>
      <c r="I7" s="39" t="s">
        <v>41</v>
      </c>
      <c r="J7" s="39" t="s">
        <v>42</v>
      </c>
    </row>
    <row r="8" spans="1:10" ht="12.75">
      <c r="A8" s="6"/>
      <c r="B8" s="20"/>
      <c r="C8" s="38" t="s">
        <v>22</v>
      </c>
      <c r="D8" s="38" t="s">
        <v>21</v>
      </c>
      <c r="E8" s="39" t="s">
        <v>43</v>
      </c>
      <c r="F8" s="39" t="s">
        <v>43</v>
      </c>
      <c r="G8" s="39" t="s">
        <v>43</v>
      </c>
      <c r="H8" s="39" t="s">
        <v>43</v>
      </c>
      <c r="I8" s="39" t="s">
        <v>43</v>
      </c>
      <c r="J8" s="40" t="s">
        <v>21</v>
      </c>
    </row>
    <row r="9" spans="1:10" ht="12.75">
      <c r="A9" s="5" t="s">
        <v>0</v>
      </c>
      <c r="B9" s="20"/>
      <c r="C9" s="40"/>
      <c r="D9" s="40" t="s">
        <v>44</v>
      </c>
      <c r="E9" s="40" t="s">
        <v>21</v>
      </c>
      <c r="F9" s="40" t="s">
        <v>21</v>
      </c>
      <c r="G9" s="40" t="s">
        <v>21</v>
      </c>
      <c r="H9" s="40" t="s">
        <v>21</v>
      </c>
      <c r="I9" s="40" t="s">
        <v>45</v>
      </c>
      <c r="J9" s="40" t="s">
        <v>44</v>
      </c>
    </row>
    <row r="10" spans="1:10" ht="12.75">
      <c r="A10" s="5" t="s">
        <v>1</v>
      </c>
      <c r="B10" s="20"/>
      <c r="C10" s="40"/>
      <c r="D10" s="40"/>
      <c r="E10" s="40" t="s">
        <v>44</v>
      </c>
      <c r="F10" s="40" t="s">
        <v>44</v>
      </c>
      <c r="G10" s="40" t="s">
        <v>44</v>
      </c>
      <c r="H10" s="40" t="s">
        <v>44</v>
      </c>
      <c r="I10" s="40" t="s">
        <v>44</v>
      </c>
      <c r="J10" s="40"/>
    </row>
    <row r="11" spans="1:10" ht="12.75">
      <c r="A11" s="7"/>
      <c r="B11" s="21"/>
      <c r="C11" s="41" t="s">
        <v>46</v>
      </c>
      <c r="D11" s="41" t="s">
        <v>47</v>
      </c>
      <c r="E11" s="41" t="s">
        <v>48</v>
      </c>
      <c r="F11" s="41" t="s">
        <v>49</v>
      </c>
      <c r="G11" s="41" t="s">
        <v>50</v>
      </c>
      <c r="H11" s="41" t="s">
        <v>51</v>
      </c>
      <c r="I11" s="41" t="s">
        <v>52</v>
      </c>
      <c r="J11" s="41" t="s">
        <v>53</v>
      </c>
    </row>
    <row r="12" spans="1:10" ht="12.75">
      <c r="A12" s="8"/>
      <c r="B12" s="19"/>
      <c r="C12" s="53"/>
      <c r="D12" s="54" t="s">
        <v>54</v>
      </c>
      <c r="E12" s="55" t="s">
        <v>55</v>
      </c>
      <c r="F12" s="54" t="s">
        <v>56</v>
      </c>
      <c r="G12" s="54" t="s">
        <v>57</v>
      </c>
      <c r="H12" s="54" t="s">
        <v>58</v>
      </c>
      <c r="I12" s="54" t="s">
        <v>59</v>
      </c>
      <c r="J12" s="56"/>
    </row>
    <row r="13" spans="1:10" ht="12.75">
      <c r="A13" s="9" t="s">
        <v>72</v>
      </c>
      <c r="B13" s="52">
        <v>1372.46</v>
      </c>
      <c r="C13" s="58"/>
      <c r="D13" s="58"/>
      <c r="E13" s="58"/>
      <c r="F13" s="58"/>
      <c r="G13" s="58"/>
      <c r="H13" s="58"/>
      <c r="I13" s="58"/>
      <c r="J13" s="58"/>
    </row>
    <row r="14" spans="1:10" ht="12.75">
      <c r="A14" s="9"/>
      <c r="B14" s="22"/>
      <c r="C14" s="51" t="s">
        <v>26</v>
      </c>
      <c r="D14" s="51" t="s">
        <v>27</v>
      </c>
      <c r="E14" s="51" t="s">
        <v>28</v>
      </c>
      <c r="F14" s="51" t="s">
        <v>29</v>
      </c>
      <c r="G14" s="51" t="s">
        <v>30</v>
      </c>
      <c r="H14" s="51" t="s">
        <v>31</v>
      </c>
      <c r="I14" s="51" t="s">
        <v>32</v>
      </c>
      <c r="J14" s="51" t="s">
        <v>33</v>
      </c>
    </row>
    <row r="15" spans="1:10" ht="12.75">
      <c r="A15" s="9"/>
      <c r="B15" s="22"/>
      <c r="C15" s="40" t="s">
        <v>18</v>
      </c>
      <c r="D15" s="57">
        <v>0.6</v>
      </c>
      <c r="E15" s="57">
        <v>0.9</v>
      </c>
      <c r="F15" s="40">
        <v>1.2</v>
      </c>
      <c r="G15" s="40">
        <v>1.5</v>
      </c>
      <c r="H15" s="40">
        <v>1.8</v>
      </c>
      <c r="I15" s="40">
        <v>2.1</v>
      </c>
      <c r="J15" s="40">
        <v>2.4</v>
      </c>
    </row>
    <row r="16" spans="1:10" ht="12.75">
      <c r="A16" s="9"/>
      <c r="B16" s="22"/>
      <c r="C16" s="40"/>
      <c r="D16" s="40" t="s">
        <v>43</v>
      </c>
      <c r="E16" s="40" t="s">
        <v>43</v>
      </c>
      <c r="F16" s="40" t="s">
        <v>43</v>
      </c>
      <c r="G16" s="40" t="s">
        <v>43</v>
      </c>
      <c r="H16" s="40" t="s">
        <v>43</v>
      </c>
      <c r="I16" s="40" t="s">
        <v>43</v>
      </c>
      <c r="J16" s="40" t="s">
        <v>43</v>
      </c>
    </row>
    <row r="17" spans="1:10" ht="12.75">
      <c r="A17" s="10"/>
      <c r="B17" s="23"/>
      <c r="C17" s="51"/>
      <c r="D17" s="42" t="s">
        <v>61</v>
      </c>
      <c r="E17" s="42" t="s">
        <v>61</v>
      </c>
      <c r="F17" s="42" t="s">
        <v>61</v>
      </c>
      <c r="G17" s="42" t="s">
        <v>61</v>
      </c>
      <c r="H17" s="42" t="s">
        <v>61</v>
      </c>
      <c r="I17" s="42" t="s">
        <v>61</v>
      </c>
      <c r="J17" s="42" t="s">
        <v>61</v>
      </c>
    </row>
    <row r="18" spans="1:10" ht="15.75">
      <c r="A18" s="11" t="s">
        <v>2</v>
      </c>
      <c r="B18" s="24"/>
      <c r="C18" s="30">
        <v>589.19</v>
      </c>
      <c r="D18" s="43">
        <f>B13*0.6</f>
        <v>823.476</v>
      </c>
      <c r="E18" s="43">
        <f>B13*0.9</f>
        <v>1235.2140000000002</v>
      </c>
      <c r="F18" s="43">
        <f>B13*1.2</f>
        <v>1646.952</v>
      </c>
      <c r="G18" s="43">
        <f>B13*1.5</f>
        <v>2058.69</v>
      </c>
      <c r="H18" s="43">
        <f>B13*1.8</f>
        <v>2470.4280000000003</v>
      </c>
      <c r="I18" s="43">
        <f>B13*2.1</f>
        <v>2882.166</v>
      </c>
      <c r="J18" s="43">
        <f>B13*2.4</f>
        <v>3293.904</v>
      </c>
    </row>
    <row r="19" spans="1:10" ht="15.75">
      <c r="A19" s="11"/>
      <c r="B19" s="25" t="s">
        <v>17</v>
      </c>
      <c r="C19" s="31"/>
      <c r="D19" s="44"/>
      <c r="E19" s="44"/>
      <c r="F19" s="50"/>
      <c r="G19" s="50"/>
      <c r="H19" s="44"/>
      <c r="I19" s="44"/>
      <c r="J19" s="44"/>
    </row>
    <row r="20" spans="1:10" ht="15.75">
      <c r="A20" s="12" t="s">
        <v>3</v>
      </c>
      <c r="B20" s="26">
        <v>0.2435</v>
      </c>
      <c r="C20" s="32">
        <f aca="true" t="shared" si="0" ref="C20:J20">C21</f>
        <v>143.467765</v>
      </c>
      <c r="D20" s="45">
        <f t="shared" si="0"/>
        <v>200.516406</v>
      </c>
      <c r="E20" s="45">
        <f t="shared" si="0"/>
        <v>300.77460900000005</v>
      </c>
      <c r="F20" s="45">
        <f t="shared" si="0"/>
        <v>401.032812</v>
      </c>
      <c r="G20" s="45">
        <f t="shared" si="0"/>
        <v>501.291015</v>
      </c>
      <c r="H20" s="45">
        <f t="shared" si="0"/>
        <v>601.5492180000001</v>
      </c>
      <c r="I20" s="45">
        <f t="shared" si="0"/>
        <v>701.807421</v>
      </c>
      <c r="J20" s="45">
        <f t="shared" si="0"/>
        <v>802.065624</v>
      </c>
    </row>
    <row r="21" spans="1:10" ht="15.75">
      <c r="A21" s="13" t="s">
        <v>4</v>
      </c>
      <c r="B21" s="27">
        <v>0.2435</v>
      </c>
      <c r="C21" s="33">
        <f aca="true" t="shared" si="1" ref="C21:J21">C18*0.2435</f>
        <v>143.467765</v>
      </c>
      <c r="D21" s="46">
        <f t="shared" si="1"/>
        <v>200.516406</v>
      </c>
      <c r="E21" s="46">
        <f t="shared" si="1"/>
        <v>300.77460900000005</v>
      </c>
      <c r="F21" s="46">
        <f t="shared" si="1"/>
        <v>401.032812</v>
      </c>
      <c r="G21" s="46">
        <f t="shared" si="1"/>
        <v>501.291015</v>
      </c>
      <c r="H21" s="46">
        <f t="shared" si="1"/>
        <v>601.5492180000001</v>
      </c>
      <c r="I21" s="46">
        <f t="shared" si="1"/>
        <v>701.807421</v>
      </c>
      <c r="J21" s="46">
        <f t="shared" si="1"/>
        <v>802.065624</v>
      </c>
    </row>
    <row r="22" spans="1:10" ht="15.75">
      <c r="A22" s="13" t="s">
        <v>5</v>
      </c>
      <c r="B22" s="28"/>
      <c r="C22" s="34"/>
      <c r="D22" s="47"/>
      <c r="E22" s="47"/>
      <c r="F22" s="47"/>
      <c r="G22" s="47"/>
      <c r="H22" s="47"/>
      <c r="I22" s="47"/>
      <c r="J22" s="47"/>
    </row>
    <row r="23" spans="1:10" ht="15.75">
      <c r="A23" s="12" t="s">
        <v>6</v>
      </c>
      <c r="B23" s="26">
        <v>0.1345</v>
      </c>
      <c r="C23" s="35">
        <f aca="true" t="shared" si="2" ref="C23:J23">SUM(C24:C25)</f>
        <v>79.24605500000001</v>
      </c>
      <c r="D23" s="48">
        <f t="shared" si="2"/>
        <v>110.75752200000001</v>
      </c>
      <c r="E23" s="48">
        <f t="shared" si="2"/>
        <v>166.13628300000002</v>
      </c>
      <c r="F23" s="48">
        <f t="shared" si="2"/>
        <v>221.51504400000002</v>
      </c>
      <c r="G23" s="48">
        <f t="shared" si="2"/>
        <v>276.89380500000004</v>
      </c>
      <c r="H23" s="48">
        <f t="shared" si="2"/>
        <v>332.27256600000004</v>
      </c>
      <c r="I23" s="48">
        <f t="shared" si="2"/>
        <v>387.6513270000001</v>
      </c>
      <c r="J23" s="48">
        <f t="shared" si="2"/>
        <v>443.03008800000003</v>
      </c>
    </row>
    <row r="24" spans="1:10" ht="15.75">
      <c r="A24" s="14" t="s">
        <v>7</v>
      </c>
      <c r="B24" s="27">
        <v>0.1292</v>
      </c>
      <c r="C24" s="33">
        <f aca="true" t="shared" si="3" ref="C24:J24">C18*0.1292</f>
        <v>76.12334800000001</v>
      </c>
      <c r="D24" s="46">
        <f t="shared" si="3"/>
        <v>106.39309920000001</v>
      </c>
      <c r="E24" s="46">
        <f t="shared" si="3"/>
        <v>159.58964880000002</v>
      </c>
      <c r="F24" s="46">
        <f t="shared" si="3"/>
        <v>212.78619840000002</v>
      </c>
      <c r="G24" s="46">
        <f t="shared" si="3"/>
        <v>265.982748</v>
      </c>
      <c r="H24" s="46">
        <f t="shared" si="3"/>
        <v>319.17929760000004</v>
      </c>
      <c r="I24" s="46">
        <f t="shared" si="3"/>
        <v>372.37584720000007</v>
      </c>
      <c r="J24" s="46">
        <f t="shared" si="3"/>
        <v>425.57239680000004</v>
      </c>
    </row>
    <row r="25" spans="1:10" ht="15.75">
      <c r="A25" s="13" t="s">
        <v>8</v>
      </c>
      <c r="B25" s="27">
        <v>0.0053</v>
      </c>
      <c r="C25" s="33">
        <f aca="true" t="shared" si="4" ref="C25:J25">C18*0.0053</f>
        <v>3.122707</v>
      </c>
      <c r="D25" s="46">
        <f t="shared" si="4"/>
        <v>4.3644228</v>
      </c>
      <c r="E25" s="46">
        <f t="shared" si="4"/>
        <v>6.546634200000001</v>
      </c>
      <c r="F25" s="46">
        <f t="shared" si="4"/>
        <v>8.7288456</v>
      </c>
      <c r="G25" s="46">
        <f t="shared" si="4"/>
        <v>10.911057</v>
      </c>
      <c r="H25" s="46">
        <f t="shared" si="4"/>
        <v>13.093268400000001</v>
      </c>
      <c r="I25" s="46">
        <f t="shared" si="4"/>
        <v>15.275479800000001</v>
      </c>
      <c r="J25" s="46">
        <f t="shared" si="4"/>
        <v>17.4576912</v>
      </c>
    </row>
    <row r="26" spans="1:10" ht="15.75">
      <c r="A26" s="12" t="s">
        <v>9</v>
      </c>
      <c r="B26" s="26">
        <v>0.004</v>
      </c>
      <c r="C26" s="35">
        <f aca="true" t="shared" si="5" ref="C26:J26">SUM(C27:C28)</f>
        <v>2.3567600000000004</v>
      </c>
      <c r="D26" s="48">
        <f t="shared" si="5"/>
        <v>3.293904</v>
      </c>
      <c r="E26" s="48">
        <f t="shared" si="5"/>
        <v>4.940856000000001</v>
      </c>
      <c r="F26" s="48">
        <f t="shared" si="5"/>
        <v>6.587808</v>
      </c>
      <c r="G26" s="48">
        <f t="shared" si="5"/>
        <v>8.23476</v>
      </c>
      <c r="H26" s="48">
        <f t="shared" si="5"/>
        <v>9.881712000000002</v>
      </c>
      <c r="I26" s="48">
        <f t="shared" si="5"/>
        <v>11.528664000000001</v>
      </c>
      <c r="J26" s="48">
        <f t="shared" si="5"/>
        <v>13.175616</v>
      </c>
    </row>
    <row r="27" spans="1:10" ht="15.75">
      <c r="A27" s="13" t="s">
        <v>10</v>
      </c>
      <c r="B27" s="27">
        <v>0.002</v>
      </c>
      <c r="C27" s="33">
        <f aca="true" t="shared" si="6" ref="C27:J27">C18*0.002</f>
        <v>1.1783800000000002</v>
      </c>
      <c r="D27" s="46">
        <f t="shared" si="6"/>
        <v>1.646952</v>
      </c>
      <c r="E27" s="46">
        <f t="shared" si="6"/>
        <v>2.4704280000000005</v>
      </c>
      <c r="F27" s="46">
        <f t="shared" si="6"/>
        <v>3.293904</v>
      </c>
      <c r="G27" s="46">
        <f t="shared" si="6"/>
        <v>4.11738</v>
      </c>
      <c r="H27" s="46">
        <f t="shared" si="6"/>
        <v>4.940856000000001</v>
      </c>
      <c r="I27" s="46">
        <f t="shared" si="6"/>
        <v>5.7643320000000005</v>
      </c>
      <c r="J27" s="46">
        <f t="shared" si="6"/>
        <v>6.587808</v>
      </c>
    </row>
    <row r="28" spans="1:10" ht="15.75">
      <c r="A28" s="13" t="s">
        <v>11</v>
      </c>
      <c r="B28" s="27">
        <v>0.002</v>
      </c>
      <c r="C28" s="33">
        <f aca="true" t="shared" si="7" ref="C28:J28">C18*0.002</f>
        <v>1.1783800000000002</v>
      </c>
      <c r="D28" s="46">
        <f t="shared" si="7"/>
        <v>1.646952</v>
      </c>
      <c r="E28" s="46">
        <f t="shared" si="7"/>
        <v>2.4704280000000005</v>
      </c>
      <c r="F28" s="46">
        <f t="shared" si="7"/>
        <v>3.293904</v>
      </c>
      <c r="G28" s="46">
        <f t="shared" si="7"/>
        <v>4.11738</v>
      </c>
      <c r="H28" s="46">
        <f t="shared" si="7"/>
        <v>4.940856000000001</v>
      </c>
      <c r="I28" s="46">
        <f t="shared" si="7"/>
        <v>5.7643320000000005</v>
      </c>
      <c r="J28" s="46">
        <f t="shared" si="7"/>
        <v>6.587808</v>
      </c>
    </row>
    <row r="29" spans="1:10" ht="15.75">
      <c r="A29" s="12" t="s">
        <v>12</v>
      </c>
      <c r="B29" s="29"/>
      <c r="C29" s="32">
        <f aca="true" t="shared" si="8" ref="C29:J29">C26+C23+C20</f>
        <v>225.07058</v>
      </c>
      <c r="D29" s="49">
        <f t="shared" si="8"/>
        <v>314.567832</v>
      </c>
      <c r="E29" s="49">
        <f t="shared" si="8"/>
        <v>471.85174800000004</v>
      </c>
      <c r="F29" s="49">
        <f t="shared" si="8"/>
        <v>629.135664</v>
      </c>
      <c r="G29" s="49">
        <f t="shared" si="8"/>
        <v>786.41958</v>
      </c>
      <c r="H29" s="49">
        <f t="shared" si="8"/>
        <v>943.7034960000001</v>
      </c>
      <c r="I29" s="49">
        <f t="shared" si="8"/>
        <v>1100.987412</v>
      </c>
      <c r="J29" s="49">
        <f t="shared" si="8"/>
        <v>1258.271328</v>
      </c>
    </row>
    <row r="30" spans="1:2" ht="12.75">
      <c r="A30" s="15"/>
      <c r="B30" s="15"/>
    </row>
    <row r="31" spans="1:2" ht="15.75">
      <c r="A31" s="16" t="s">
        <v>13</v>
      </c>
      <c r="B31" s="15"/>
    </row>
    <row r="32" spans="1:2" ht="12.75">
      <c r="A32" s="15" t="s">
        <v>64</v>
      </c>
      <c r="B32" s="15"/>
    </row>
    <row r="33" spans="1:2" ht="12.75">
      <c r="A33" s="15" t="s">
        <v>65</v>
      </c>
      <c r="B33" s="15"/>
    </row>
    <row r="34" spans="1:2" ht="12.75">
      <c r="A34" s="15" t="s">
        <v>66</v>
      </c>
      <c r="B34" s="15"/>
    </row>
    <row r="35" spans="1:2" ht="12.75">
      <c r="A35" s="60" t="s">
        <v>14</v>
      </c>
      <c r="B35" s="15"/>
    </row>
    <row r="36" spans="1:2" ht="15">
      <c r="A36" s="59" t="s">
        <v>71</v>
      </c>
      <c r="B36" s="15"/>
    </row>
    <row r="37" spans="1:2" ht="15.75">
      <c r="A37" s="16"/>
      <c r="B37" s="15"/>
    </row>
    <row r="38" spans="1:2" ht="15.75">
      <c r="A38" s="16" t="s">
        <v>15</v>
      </c>
      <c r="B38" s="15"/>
    </row>
    <row r="39" spans="1:2" ht="12.75">
      <c r="A39" s="15" t="s">
        <v>67</v>
      </c>
      <c r="B39" s="15"/>
    </row>
    <row r="40" spans="1:2" ht="12.75">
      <c r="A40" s="15" t="s">
        <v>16</v>
      </c>
      <c r="B40" s="15"/>
    </row>
    <row r="41" spans="1:2" ht="15">
      <c r="A41" s="17"/>
      <c r="B41" s="15"/>
    </row>
    <row r="42" spans="1:2" ht="15">
      <c r="A42" s="59" t="s">
        <v>70</v>
      </c>
      <c r="B42" s="15"/>
    </row>
  </sheetData>
  <mergeCells count="1">
    <mergeCell ref="C5:J5"/>
  </mergeCells>
  <printOptions/>
  <pageMargins left="0.75" right="0.75" top="0.7874015748031497" bottom="0.7874015748031497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Obrtna zbornica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Rajko Jeršič</dc:creator>
  <cp:keywords/>
  <dc:description/>
  <cp:lastModifiedBy>Rajko Jeršič</cp:lastModifiedBy>
  <cp:lastPrinted>2008-08-27T14:09:11Z</cp:lastPrinted>
  <dcterms:created xsi:type="dcterms:W3CDTF">2008-08-07T08:55:20Z</dcterms:created>
  <dcterms:modified xsi:type="dcterms:W3CDTF">2008-09-29T06:24:09Z</dcterms:modified>
  <cp:category/>
  <cp:version/>
  <cp:contentType/>
  <cp:contentStatus/>
</cp:coreProperties>
</file>