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<sst xmlns="http://schemas.openxmlformats.org/spreadsheetml/2006/main" count="58" uniqueCount="58">
  <si>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</si>
  <si>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</si>
  <si>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27,08 evrov</t>
    </r>
    <r>
      <rPr>
        <sz val="10"/>
        <rFont val="Arial"/>
        <family val="2"/>
      </rPr>
      <t xml:space="preserve"> na konto 2021.</t>
    </r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</si>
  <si>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</si>
  <si>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</si>
  <si>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</si>
  <si>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</si>
  <si>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 </t>
    </r>
    <r>
      <rPr>
        <b/>
        <sz val="9"/>
        <rFont val="Arial"/>
        <family val="2"/>
      </rPr>
      <t>796,61€.</t>
    </r>
  </si>
  <si>
    <r>
      <t>* prispevek za zdravstveno zavarovanje v višini 4</t>
    </r>
    <r>
      <rPr>
        <b/>
        <sz val="10"/>
        <rFont val="Arial"/>
        <family val="2"/>
      </rPr>
      <t xml:space="preserve">,27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</si>
  <si>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31,35 evrov.</t>
    </r>
  </si>
  <si>
    <t>OBRAČUN PRISPEVKOV ZA SOCIALNO VARNOST ZA ZASEBNIKE ZA FEBRUAR 2009</t>
  </si>
  <si>
    <t>Do vključno 6.855,66**</t>
  </si>
  <si>
    <t>Nad 6.855,66 do vključno 16.697,16***</t>
  </si>
  <si>
    <t>Nad 16.697,16 do vključno 25.045,74</t>
  </si>
  <si>
    <t>Nad 25.045,74 do vključno 33.394,32</t>
  </si>
  <si>
    <t>Nad 33.394,32 do vključno 41.742,90</t>
  </si>
  <si>
    <t>Nad 41.742,90 do vključno 50.091,48</t>
  </si>
  <si>
    <t>Nad 50.091,48 do vključno 58.440,06</t>
  </si>
  <si>
    <t>Nad 58.440,06</t>
  </si>
  <si>
    <t>*</t>
  </si>
  <si>
    <t>Dosežena osnova v EUR za leto 2008</t>
  </si>
  <si>
    <t>Dosežena osnova v EUR za leto 2007</t>
  </si>
  <si>
    <t>Do vključno 6.345,46</t>
  </si>
  <si>
    <t>Nad 6.345,46 do vključno 15.417,48</t>
  </si>
  <si>
    <t>Nad 15.417,48 do vključno 23.126,22</t>
  </si>
  <si>
    <t>Nad 23.126,22 do vključno 30.834,96</t>
  </si>
  <si>
    <t>Nad 30.834,96 do vključno 38.543,70</t>
  </si>
  <si>
    <t>Nad 38.543,70 do vključno 46.252,44</t>
  </si>
  <si>
    <t>Nad 46.252,44 do vključno 53.961,18</t>
  </si>
  <si>
    <t>Nad 53.961,18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</si>
  <si>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</si>
  <si>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</si>
  <si>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</si>
  <si>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</si>
  <si>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</si>
  <si>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</si>
  <si>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</si>
  <si>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</si>
  <si>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</si>
  <si>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</si>
  <si>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</si>
  <si>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Prisp. zavarovanca za ZZ</t>
  </si>
  <si>
    <t>Prisp. delodajalca za ZZ</t>
  </si>
  <si>
    <t>Prisp. za poškodbe pri delu</t>
  </si>
  <si>
    <t>Prisp. zavarovanca za starš. var.</t>
  </si>
  <si>
    <t>Prisp. delodajalca za starš. var.</t>
  </si>
  <si>
    <t>Prisp. zavarovanca za zaposl.</t>
  </si>
  <si>
    <t>Prisp. delodajalca za zaposl.</t>
  </si>
  <si>
    <t>*Povprečna bruto plača za december 2008 (PP), v EUR (končni podatki)</t>
  </si>
  <si>
    <t>**Minimalna plača za leto 2008</t>
  </si>
  <si>
    <t>***Povprečna bruto plača zaposlenih v RS za leto 2008, v EUR (končni podatki)</t>
  </si>
  <si>
    <t xml:space="preserve">Zavezanec plača prispevke do 16. 3. 2009; v enakem roku mora pristojnemu davčnemu uradu predložiti obračun  </t>
  </si>
  <si>
    <t>prispevkov na predpisanem obrazcu OPSVZ, ki se odda po sistemu eDavki.</t>
  </si>
  <si>
    <t>Plačilne naloge zavezanec izpolni v skladu z navodili, ki jih je prejel od pristojnega davčnega urada.</t>
  </si>
  <si>
    <t xml:space="preserve"> Navedene obveznosti ste dolžni nakazati na  prehodni račun MF-DURS, Davčni urad Maribor, številka 01100-8460906416 in navesti USTREZNE KONTE. ROK PLAČILA JE 16. MAREC 2009.</t>
  </si>
  <si>
    <t>Skupaj prispevki za PIZ  KONTO 2021</t>
  </si>
  <si>
    <t>Skupaj drugi prispevki  KONTO 2020</t>
  </si>
  <si>
    <t>Skupaj prispevki za Zdrav. zav. KONTO 2022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</si>
</sst>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yy"/>
  </numFmts>
  <fonts count="23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2"/>
      <name val="Arial CE"/>
      <family val="0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10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5" fillId="0" borderId="1" xfId="0" applyFont="1" applyBorder="1" applyAlignment="1">
      <alignment horizontal="right" vertical="center" wrapText="1"/>
    </xf>
    <xf numFmtId="0" fontId="20" fillId="0" borderId="6" xfId="0" applyFont="1" applyFill="1" applyBorder="1" applyAlignment="1">
      <alignment horizontal="center" wrapText="1"/>
    </xf>
    <xf numFmtId="4" fontId="21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 horizontal="right" wrapText="1"/>
    </xf>
    <xf numFmtId="10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3" borderId="9" xfId="0" applyFont="1" applyFill="1" applyBorder="1" applyAlignment="1">
      <alignment/>
    </xf>
    <xf numFmtId="4" fontId="21" fillId="3" borderId="9" xfId="0" applyNumberFormat="1" applyFont="1" applyFill="1" applyBorder="1" applyAlignment="1">
      <alignment/>
    </xf>
    <xf numFmtId="0" fontId="2" fillId="4" borderId="9" xfId="0" applyFont="1" applyFill="1" applyBorder="1" applyAlignment="1">
      <alignment/>
    </xf>
    <xf numFmtId="4" fontId="21" fillId="4" borderId="9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4" fontId="21" fillId="5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4">
      <selection activeCell="B11" sqref="B11"/>
    </sheetView>
  </sheetViews>
  <sheetFormatPr defaultColWidth="9.140625" defaultRowHeight="12.75"/>
  <cols>
    <col min="1" max="1" width="46.421875" style="0" customWidth="1"/>
    <col min="2" max="2" width="9.00390625" style="0" bestFit="1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28125" style="0" bestFit="1" customWidth="1"/>
    <col min="10" max="10" width="14.00390625" style="0" customWidth="1"/>
  </cols>
  <sheetData>
    <row r="1" spans="1:10" ht="20.25">
      <c r="A1" s="1" t="s">
        <v>10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54</v>
      </c>
      <c r="B3" s="4"/>
    </row>
    <row r="4" spans="1:10" ht="12.75">
      <c r="A4" s="5"/>
      <c r="B4" s="4"/>
      <c r="C4" s="46"/>
      <c r="D4" s="47"/>
      <c r="E4" s="47"/>
      <c r="F4" s="47"/>
      <c r="G4" s="47"/>
      <c r="H4" s="47"/>
      <c r="I4" s="47"/>
      <c r="J4" s="47"/>
    </row>
    <row r="5" spans="1:9" ht="13.5" thickBot="1">
      <c r="A5" s="12">
        <v>1457.66</v>
      </c>
      <c r="B5" s="13" t="s">
        <v>19</v>
      </c>
      <c r="C5" s="13"/>
      <c r="D5" s="13"/>
      <c r="E5" s="14"/>
      <c r="F5" s="15"/>
      <c r="G5" s="16"/>
      <c r="H5" s="16"/>
      <c r="I5" s="16"/>
    </row>
    <row r="6" spans="1:10" ht="28.5" customHeight="1" thickBot="1">
      <c r="A6" s="53" t="s">
        <v>20</v>
      </c>
      <c r="B6" s="19"/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</row>
    <row r="7" spans="1:10" ht="28.5" customHeight="1" thickBot="1">
      <c r="A7" s="54" t="s">
        <v>21</v>
      </c>
      <c r="B7" s="20"/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29</v>
      </c>
    </row>
    <row r="8" spans="1:10" ht="21.75" thickBot="1">
      <c r="A8" s="55" t="s">
        <v>30</v>
      </c>
      <c r="B8" s="21"/>
      <c r="C8" s="29" t="s">
        <v>31</v>
      </c>
      <c r="D8" s="17" t="s">
        <v>32</v>
      </c>
      <c r="E8" s="17" t="s">
        <v>33</v>
      </c>
      <c r="F8" s="17" t="s">
        <v>34</v>
      </c>
      <c r="G8" s="17" t="s">
        <v>35</v>
      </c>
      <c r="H8" s="17" t="s">
        <v>36</v>
      </c>
      <c r="I8" s="17" t="s">
        <v>37</v>
      </c>
      <c r="J8" s="17" t="s">
        <v>38</v>
      </c>
    </row>
    <row r="9" spans="1:10" ht="17.25" customHeight="1" thickBot="1">
      <c r="A9" s="56"/>
      <c r="B9" s="30"/>
      <c r="C9" s="31">
        <v>589.19</v>
      </c>
      <c r="D9" s="31">
        <f>A5*0.6</f>
        <v>874.596</v>
      </c>
      <c r="E9" s="32">
        <f>A5*0.9</f>
        <v>1311.894</v>
      </c>
      <c r="F9" s="31">
        <f>A5*1.2</f>
        <v>1749.192</v>
      </c>
      <c r="G9" s="31">
        <f>A5*1.5</f>
        <v>2186.4900000000002</v>
      </c>
      <c r="H9" s="31">
        <f>A5*1.8</f>
        <v>2623.788</v>
      </c>
      <c r="I9" s="31">
        <f>A5*2.1</f>
        <v>3061.0860000000002</v>
      </c>
      <c r="J9" s="31">
        <f>A5*2.4</f>
        <v>3498.384</v>
      </c>
    </row>
    <row r="10" spans="1:10" ht="17.25" customHeight="1">
      <c r="A10" s="48" t="s">
        <v>39</v>
      </c>
      <c r="B10" s="33">
        <v>0.155</v>
      </c>
      <c r="C10" s="34">
        <f>ROUND(C9*B10,2)</f>
        <v>91.32</v>
      </c>
      <c r="D10" s="34">
        <f>ROUND(D9*B10,2)</f>
        <v>135.56</v>
      </c>
      <c r="E10" s="34">
        <f>ROUND(E9*B10,2)</f>
        <v>203.34</v>
      </c>
      <c r="F10" s="34">
        <f>ROUND(F9*B10,2)</f>
        <v>271.12</v>
      </c>
      <c r="G10" s="34">
        <f>ROUND(G9*B10,2)</f>
        <v>338.91</v>
      </c>
      <c r="H10" s="34">
        <f>ROUND(H9*B10,2)</f>
        <v>406.69</v>
      </c>
      <c r="I10" s="34">
        <f>ROUND(I9*B10,2)</f>
        <v>474.47</v>
      </c>
      <c r="J10" s="34">
        <f>ROUND(J9*B10,2)</f>
        <v>542.25</v>
      </c>
    </row>
    <row r="11" spans="1:10" ht="17.25" customHeight="1">
      <c r="A11" s="49" t="s">
        <v>40</v>
      </c>
      <c r="B11" s="35">
        <v>0.0885</v>
      </c>
      <c r="C11" s="36">
        <f>ROUND(C9*B11,2)</f>
        <v>52.14</v>
      </c>
      <c r="D11" s="36">
        <f>ROUND(D9*B11,2)</f>
        <v>77.4</v>
      </c>
      <c r="E11" s="36">
        <f>ROUND(E9*B11,2)</f>
        <v>116.1</v>
      </c>
      <c r="F11" s="36">
        <f>ROUND(F9*B11,2)</f>
        <v>154.8</v>
      </c>
      <c r="G11" s="36">
        <f>ROUND(G9*B11,2)</f>
        <v>193.5</v>
      </c>
      <c r="H11" s="36">
        <f>ROUND(H9*B11,2)</f>
        <v>232.21</v>
      </c>
      <c r="I11" s="36">
        <f>ROUND(I9*B11,2)</f>
        <v>270.91</v>
      </c>
      <c r="J11" s="36">
        <f>ROUND(J9*B11,2)</f>
        <v>309.61</v>
      </c>
    </row>
    <row r="12" spans="1:10" ht="17.25" customHeight="1">
      <c r="A12" s="50" t="s">
        <v>55</v>
      </c>
      <c r="B12" s="37"/>
      <c r="C12" s="38">
        <f aca="true" t="shared" si="0" ref="C12:J12">C10+C11</f>
        <v>143.45999999999998</v>
      </c>
      <c r="D12" s="38">
        <f t="shared" si="0"/>
        <v>212.96</v>
      </c>
      <c r="E12" s="38">
        <f t="shared" si="0"/>
        <v>319.44</v>
      </c>
      <c r="F12" s="38">
        <f t="shared" si="0"/>
        <v>425.92</v>
      </c>
      <c r="G12" s="38">
        <f t="shared" si="0"/>
        <v>532.4100000000001</v>
      </c>
      <c r="H12" s="38">
        <f t="shared" si="0"/>
        <v>638.9</v>
      </c>
      <c r="I12" s="38">
        <f t="shared" si="0"/>
        <v>745.3800000000001</v>
      </c>
      <c r="J12" s="38">
        <f t="shared" si="0"/>
        <v>851.86</v>
      </c>
    </row>
    <row r="13" spans="1:10" ht="17.25" customHeight="1">
      <c r="A13" s="49" t="s">
        <v>41</v>
      </c>
      <c r="B13" s="35">
        <v>0.0636</v>
      </c>
      <c r="C13" s="36">
        <f>ROUND(C9*B13,2)</f>
        <v>37.47</v>
      </c>
      <c r="D13" s="36">
        <f>ROUND(D9*B13,2)</f>
        <v>55.62</v>
      </c>
      <c r="E13" s="36">
        <f>ROUND(E9*B13,2)</f>
        <v>83.44</v>
      </c>
      <c r="F13" s="36">
        <f>ROUND(F9*B13,2)</f>
        <v>111.25</v>
      </c>
      <c r="G13" s="36">
        <f>ROUND(G9*B13,2)</f>
        <v>139.06</v>
      </c>
      <c r="H13" s="36">
        <f>ROUND(H9*B13,2)</f>
        <v>166.87</v>
      </c>
      <c r="I13" s="36">
        <f>ROUND(I9*B13,2)</f>
        <v>194.69</v>
      </c>
      <c r="J13" s="36">
        <f>ROUND(J9*B13,2)</f>
        <v>222.5</v>
      </c>
    </row>
    <row r="14" spans="1:10" ht="17.25" customHeight="1">
      <c r="A14" s="49" t="s">
        <v>42</v>
      </c>
      <c r="B14" s="35">
        <v>0.0656</v>
      </c>
      <c r="C14" s="36">
        <f>ROUND(C9*B14,2)</f>
        <v>38.65</v>
      </c>
      <c r="D14" s="36">
        <f>ROUND(D9*B14,2)</f>
        <v>57.37</v>
      </c>
      <c r="E14" s="36">
        <f>ROUND(E9*B14,2)</f>
        <v>86.06</v>
      </c>
      <c r="F14" s="36">
        <f>ROUND(F9*B14,2)</f>
        <v>114.75</v>
      </c>
      <c r="G14" s="36">
        <f>ROUND(G9*B14,2)</f>
        <v>143.43</v>
      </c>
      <c r="H14" s="36">
        <f>ROUND(H9*B14,2)</f>
        <v>172.12</v>
      </c>
      <c r="I14" s="36">
        <f>ROUND(I9*B14,2)</f>
        <v>200.81</v>
      </c>
      <c r="J14" s="36">
        <f>ROUND(J9*B14,2)</f>
        <v>229.49</v>
      </c>
    </row>
    <row r="15" spans="1:10" ht="17.25" customHeight="1">
      <c r="A15" s="49" t="s">
        <v>43</v>
      </c>
      <c r="B15" s="35">
        <v>0.0053</v>
      </c>
      <c r="C15" s="36">
        <f>ROUND(C9*B15,2)</f>
        <v>3.12</v>
      </c>
      <c r="D15" s="36">
        <f>ROUND(D9*B15,2)</f>
        <v>4.64</v>
      </c>
      <c r="E15" s="36">
        <f>ROUND(E9*B15,2)</f>
        <v>6.95</v>
      </c>
      <c r="F15" s="36">
        <f>ROUND(F9*B15,2)</f>
        <v>9.27</v>
      </c>
      <c r="G15" s="36">
        <f>ROUND(G9*B15,2)</f>
        <v>11.59</v>
      </c>
      <c r="H15" s="36">
        <f>ROUND(H9*B15,2)</f>
        <v>13.91</v>
      </c>
      <c r="I15" s="36">
        <f>ROUND(I9*B15,2)</f>
        <v>16.22</v>
      </c>
      <c r="J15" s="36">
        <f>ROUND(J9*B15,2)</f>
        <v>18.54</v>
      </c>
    </row>
    <row r="16" spans="1:10" ht="17.25" customHeight="1">
      <c r="A16" s="51" t="s">
        <v>57</v>
      </c>
      <c r="B16" s="39"/>
      <c r="C16" s="40">
        <f aca="true" t="shared" si="1" ref="C16:J16">C13+C14+C15</f>
        <v>79.24000000000001</v>
      </c>
      <c r="D16" s="40">
        <f t="shared" si="1"/>
        <v>117.63</v>
      </c>
      <c r="E16" s="40">
        <f t="shared" si="1"/>
        <v>176.45</v>
      </c>
      <c r="F16" s="40">
        <f t="shared" si="1"/>
        <v>235.27</v>
      </c>
      <c r="G16" s="40">
        <f t="shared" si="1"/>
        <v>294.08</v>
      </c>
      <c r="H16" s="40">
        <f t="shared" si="1"/>
        <v>352.90000000000003</v>
      </c>
      <c r="I16" s="40">
        <f t="shared" si="1"/>
        <v>411.72</v>
      </c>
      <c r="J16" s="40">
        <f t="shared" si="1"/>
        <v>470.53000000000003</v>
      </c>
    </row>
    <row r="17" spans="1:10" ht="17.25" customHeight="1">
      <c r="A17" s="49" t="s">
        <v>44</v>
      </c>
      <c r="B17" s="35">
        <v>0.001</v>
      </c>
      <c r="C17" s="36">
        <f>ROUND(C9*B17,2)</f>
        <v>0.59</v>
      </c>
      <c r="D17" s="36">
        <f>ROUND(D9*B17,2)</f>
        <v>0.87</v>
      </c>
      <c r="E17" s="36">
        <f>ROUND(E9*B17,2)</f>
        <v>1.31</v>
      </c>
      <c r="F17" s="36">
        <f>ROUND(F9*B17,2)</f>
        <v>1.75</v>
      </c>
      <c r="G17" s="36">
        <f>ROUND(G9*B17,2)</f>
        <v>2.19</v>
      </c>
      <c r="H17" s="36">
        <f>ROUND(H9*B17,2)</f>
        <v>2.62</v>
      </c>
      <c r="I17" s="36">
        <f>ROUND(I9*B17,2)</f>
        <v>3.06</v>
      </c>
      <c r="J17" s="36">
        <f>ROUND(J9*B17,2)</f>
        <v>3.5</v>
      </c>
    </row>
    <row r="18" spans="1:10" ht="17.25" customHeight="1">
      <c r="A18" s="49" t="s">
        <v>45</v>
      </c>
      <c r="B18" s="35">
        <v>0.001</v>
      </c>
      <c r="C18" s="36">
        <f>ROUND(C9*B18,2)</f>
        <v>0.59</v>
      </c>
      <c r="D18" s="36">
        <f>ROUND(D9*B18,2)</f>
        <v>0.87</v>
      </c>
      <c r="E18" s="36">
        <f>ROUND(E9*B18,2)</f>
        <v>1.31</v>
      </c>
      <c r="F18" s="36">
        <f>ROUND(F9*B18,2)</f>
        <v>1.75</v>
      </c>
      <c r="G18" s="36">
        <f>ROUND(G9*B18,2)</f>
        <v>2.19</v>
      </c>
      <c r="H18" s="36">
        <f>ROUND(H9*B18,2)</f>
        <v>2.62</v>
      </c>
      <c r="I18" s="36">
        <f>ROUND(I9*B18,2)</f>
        <v>3.06</v>
      </c>
      <c r="J18" s="36">
        <f>ROUND(J9*B18,2)</f>
        <v>3.5</v>
      </c>
    </row>
    <row r="19" spans="1:10" ht="17.25" customHeight="1">
      <c r="A19" s="49" t="s">
        <v>46</v>
      </c>
      <c r="B19" s="35">
        <v>0.0014</v>
      </c>
      <c r="C19" s="36">
        <f>ROUND(C9*B19,2)</f>
        <v>0.82</v>
      </c>
      <c r="D19" s="36">
        <f>ROUND(D9*B19,2)</f>
        <v>1.22</v>
      </c>
      <c r="E19" s="36">
        <f>ROUND(E9*B19,2)</f>
        <v>1.84</v>
      </c>
      <c r="F19" s="36">
        <f>ROUND(F9*B19,2)</f>
        <v>2.45</v>
      </c>
      <c r="G19" s="36">
        <f>ROUND(G9*B19,2)</f>
        <v>3.06</v>
      </c>
      <c r="H19" s="36">
        <f>ROUND(H9*B19,2)</f>
        <v>3.67</v>
      </c>
      <c r="I19" s="36">
        <f>ROUND(I9*B19,2)</f>
        <v>4.29</v>
      </c>
      <c r="J19" s="36">
        <f>ROUND(J9*B19,2)</f>
        <v>4.9</v>
      </c>
    </row>
    <row r="20" spans="1:10" ht="17.25" customHeight="1">
      <c r="A20" s="49" t="s">
        <v>47</v>
      </c>
      <c r="B20" s="35">
        <v>0.0006</v>
      </c>
      <c r="C20" s="36">
        <f>ROUND(C9*B20,2)</f>
        <v>0.35</v>
      </c>
      <c r="D20" s="36">
        <f>ROUND(D9*B20,2)</f>
        <v>0.52</v>
      </c>
      <c r="E20" s="36">
        <f>ROUND(E9*B20,2)</f>
        <v>0.79</v>
      </c>
      <c r="F20" s="36">
        <f>ROUND(F9*B20,2)</f>
        <v>1.05</v>
      </c>
      <c r="G20" s="36">
        <f>ROUND(G9*B20,2)</f>
        <v>1.31</v>
      </c>
      <c r="H20" s="36">
        <f>ROUND(H9*B20,2)</f>
        <v>1.57</v>
      </c>
      <c r="I20" s="36">
        <f>ROUND(I9*B20,2)</f>
        <v>1.84</v>
      </c>
      <c r="J20" s="36">
        <f>ROUND(J9*B20,2)</f>
        <v>2.1</v>
      </c>
    </row>
    <row r="21" spans="1:10" ht="17.25" customHeight="1" thickBot="1">
      <c r="A21" s="52" t="s">
        <v>56</v>
      </c>
      <c r="B21" s="41"/>
      <c r="C21" s="42">
        <f aca="true" t="shared" si="2" ref="C21:J21">C17+C18+C19+C20</f>
        <v>2.35</v>
      </c>
      <c r="D21" s="42">
        <f t="shared" si="2"/>
        <v>3.48</v>
      </c>
      <c r="E21" s="42">
        <f t="shared" si="2"/>
        <v>5.25</v>
      </c>
      <c r="F21" s="42">
        <f t="shared" si="2"/>
        <v>7</v>
      </c>
      <c r="G21" s="42">
        <f t="shared" si="2"/>
        <v>8.75</v>
      </c>
      <c r="H21" s="42">
        <f t="shared" si="2"/>
        <v>10.48</v>
      </c>
      <c r="I21" s="42">
        <f t="shared" si="2"/>
        <v>12.25</v>
      </c>
      <c r="J21" s="42">
        <f t="shared" si="2"/>
        <v>14</v>
      </c>
    </row>
    <row r="22" spans="1:10" ht="17.25" customHeight="1" thickBot="1">
      <c r="A22" s="18" t="s">
        <v>0</v>
      </c>
      <c r="B22" s="43"/>
      <c r="C22" s="44">
        <f aca="true" t="shared" si="3" ref="C22:J22">C12+C16+C21</f>
        <v>225.04999999999998</v>
      </c>
      <c r="D22" s="44">
        <f t="shared" si="3"/>
        <v>334.07000000000005</v>
      </c>
      <c r="E22" s="44">
        <f t="shared" si="3"/>
        <v>501.14</v>
      </c>
      <c r="F22" s="44">
        <f t="shared" si="3"/>
        <v>668.19</v>
      </c>
      <c r="G22" s="44">
        <f t="shared" si="3"/>
        <v>835.24</v>
      </c>
      <c r="H22" s="44">
        <f t="shared" si="3"/>
        <v>1002.28</v>
      </c>
      <c r="I22" s="44">
        <f t="shared" si="3"/>
        <v>1169.3500000000001</v>
      </c>
      <c r="J22" s="45">
        <f t="shared" si="3"/>
        <v>1336.39</v>
      </c>
    </row>
    <row r="23" spans="1:10" ht="15.75">
      <c r="A23" s="11"/>
      <c r="B23" s="9"/>
      <c r="C23" s="10"/>
      <c r="D23" s="10"/>
      <c r="E23" s="10"/>
      <c r="F23" s="10"/>
      <c r="G23" s="10"/>
      <c r="H23" s="10"/>
      <c r="I23" s="10"/>
      <c r="J23" s="10"/>
    </row>
    <row r="24" spans="1:10" s="25" customFormat="1" ht="15" customHeight="1">
      <c r="A24" s="22" t="s">
        <v>48</v>
      </c>
      <c r="B24" s="23"/>
      <c r="C24" s="24"/>
      <c r="D24" s="24"/>
      <c r="E24" s="24"/>
      <c r="F24" s="24"/>
      <c r="G24" s="24"/>
      <c r="H24" s="24"/>
      <c r="I24" s="24"/>
      <c r="J24" s="24"/>
    </row>
    <row r="25" spans="1:10" s="25" customFormat="1" ht="15" customHeight="1">
      <c r="A25" s="22" t="s">
        <v>49</v>
      </c>
      <c r="B25" s="26"/>
      <c r="C25" s="27"/>
      <c r="D25" s="27"/>
      <c r="E25" s="27"/>
      <c r="F25" s="27"/>
      <c r="G25" s="27"/>
      <c r="H25" s="27"/>
      <c r="I25" s="27"/>
      <c r="J25" s="27"/>
    </row>
    <row r="26" spans="1:10" s="25" customFormat="1" ht="15" customHeight="1">
      <c r="A26" s="22" t="s">
        <v>50</v>
      </c>
      <c r="B26" s="26"/>
      <c r="C26" s="27"/>
      <c r="D26" s="27"/>
      <c r="E26" s="27"/>
      <c r="F26" s="27"/>
      <c r="G26" s="27"/>
      <c r="H26" s="27"/>
      <c r="I26" s="27"/>
      <c r="J26" s="27"/>
    </row>
    <row r="27" spans="1:2" ht="15" customHeight="1">
      <c r="A27" s="28" t="s">
        <v>51</v>
      </c>
      <c r="B27" s="6"/>
    </row>
    <row r="28" spans="1:2" ht="15" customHeight="1">
      <c r="A28" s="28" t="s">
        <v>52</v>
      </c>
      <c r="B28" s="6"/>
    </row>
    <row r="29" spans="1:2" ht="15" customHeight="1">
      <c r="A29" s="28" t="s">
        <v>53</v>
      </c>
      <c r="B29" s="6"/>
    </row>
    <row r="30" spans="1:2" ht="12.75">
      <c r="A30" s="28"/>
      <c r="B30" s="6"/>
    </row>
    <row r="31" spans="1:2" ht="15.75">
      <c r="A31" s="7" t="s">
        <v>1</v>
      </c>
      <c r="B31" s="6"/>
    </row>
    <row r="32" spans="1:2" ht="12.75">
      <c r="A32" s="6" t="s">
        <v>2</v>
      </c>
      <c r="B32" s="6"/>
    </row>
    <row r="33" spans="1:2" ht="12.75">
      <c r="A33" t="s">
        <v>8</v>
      </c>
      <c r="B33" s="6"/>
    </row>
    <row r="34" spans="1:2" ht="12.75">
      <c r="A34" t="s">
        <v>9</v>
      </c>
      <c r="B34" s="6"/>
    </row>
    <row r="35" spans="1:2" ht="12.75">
      <c r="A35" s="6"/>
      <c r="B35" s="6"/>
    </row>
    <row r="36" spans="1:2" ht="15.75">
      <c r="A36" s="7" t="s">
        <v>3</v>
      </c>
      <c r="B36" s="6"/>
    </row>
    <row r="37" spans="1:2" ht="12.75">
      <c r="A37" s="8" t="s">
        <v>7</v>
      </c>
      <c r="B37" s="6"/>
    </row>
    <row r="38" spans="1:2" ht="11.25" customHeight="1">
      <c r="A38" s="7"/>
      <c r="B38" s="6"/>
    </row>
    <row r="39" spans="1:2" ht="15.75">
      <c r="A39" s="7" t="s">
        <v>4</v>
      </c>
      <c r="B39" s="6"/>
    </row>
    <row r="40" spans="1:2" ht="12.75">
      <c r="A40" s="6" t="s">
        <v>5</v>
      </c>
      <c r="B40" s="6"/>
    </row>
    <row r="41" s="6" customFormat="1" ht="12.75">
      <c r="A41" s="6" t="s">
        <v>6</v>
      </c>
    </row>
  </sheetData>
  <mergeCells count="2">
    <mergeCell ref="C4:J4"/>
    <mergeCell ref="A8:A9"/>
  </mergeCells>
  <printOptions/>
  <pageMargins left="0.7479166666666667" right="0.7479166666666667" top="0.7875" bottom="0.7875" header="0.5118055555555556" footer="0.5118055555555556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2009-02-26T16:41:12Z</cp:lastPrinted>
  <dcterms:created xsi:type="dcterms:W3CDTF">2009-02-26T16:21:33Z</dcterms:created>
  <dcterms:modified xsi:type="dcterms:W3CDTF">2009-02-26T18:09:23Z</dcterms:modified>
  <cp:category/>
  <cp:version/>
  <cp:contentType/>
  <cp:contentStatus/>
</cp:coreProperties>
</file>