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<sst xmlns="http://schemas.openxmlformats.org/spreadsheetml/2006/main" count="48" uniqueCount="48">
  <si>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OBRAČUN PRISPEVKOV ZA SOCIALNO VARNOST ZA ZASEBNIKE ZA JULIJ 2009</t>
  </si>
  <si>
    <t xml:space="preserve"> Navedene obveznosti ste dolžni nakazati na  prehodni račun MF-DURS, Davčni urad Maribor, številka 01100-8460906416 in navesti USTREZNE KONTE. ROK PLAČILA JE 17. AVGUST 2009.</t>
  </si>
  <si>
    <t>*</t>
  </si>
  <si>
    <t>Dosežena osnova v EUR za leto 2008</t>
  </si>
  <si>
    <t>Do vključno 6.855,66**</t>
  </si>
  <si>
    <t>Nad 6.855,66 do vključno 16.697,16***</t>
  </si>
  <si>
    <t>Nad 16.697,16 do vključno 25.045,74</t>
  </si>
  <si>
    <t>Nad 25.045,74 do vključno 33.394,32</t>
  </si>
  <si>
    <t>Nad 33.394,32 do vključno 41.742,90</t>
  </si>
  <si>
    <t>Nad 41.742,90 do vključno 50.091,48</t>
  </si>
  <si>
    <t>Nad 50.091,48 do vključno 58.440,06</t>
  </si>
  <si>
    <t>Nad 58.440,06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</si>
  <si>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</si>
  <si>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</si>
  <si>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</si>
  <si>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</si>
  <si>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</si>
  <si>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</si>
  <si>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</si>
  <si>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</si>
  <si>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</si>
  <si>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</si>
  <si>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</si>
  <si>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Skupaj prispevki za PIZ  KONTO 2021</t>
  </si>
  <si>
    <t>Prisp. zavarovanca za ZZ</t>
  </si>
  <si>
    <t>Prisp. delodajalca za ZZ</t>
  </si>
  <si>
    <t>Prisp. za poškodbe pri delu</t>
  </si>
  <si>
    <t>Skupaj prispevki za Zdrav. zav. KONTO 2022</t>
  </si>
  <si>
    <t>Prisp. zavarovanca za starš. var.</t>
  </si>
  <si>
    <t>Prisp. delodajalca za starš. var.</t>
  </si>
  <si>
    <t>Prisp. zavarovanca za zaposl.</t>
  </si>
  <si>
    <t>Prisp. delodajalca za zaposl.</t>
  </si>
  <si>
    <t>Skupaj drugi prispevki  KONTO 2020</t>
  </si>
  <si>
    <t>PRISPEVKI SKUPAJ</t>
  </si>
  <si>
    <t>Minimalna plača za leto 2008 6.855,66€</t>
  </si>
  <si>
    <t>Povprečna bruto plača zaposlenih v RS za leto 2008, znaša 16.697,16€</t>
  </si>
  <si>
    <t>Plačilne naloge zavezanec izpolni v skladu z navodili, ki jih je prejel od pristojnega davčnega urada.</t>
  </si>
  <si>
    <t>DOPOLNILNA DEJAVNOST - POPOLDANSKA OBRT</t>
  </si>
  <si>
    <r>
      <t xml:space="preserve">* prispevek za pokojninsko in invalidsko zavarovanje v višini </t>
    </r>
    <r>
      <rPr>
        <b/>
        <sz val="10"/>
        <rFont val="Arial"/>
        <family val="2"/>
      </rPr>
      <t>29,33 evrov</t>
    </r>
    <r>
      <rPr>
        <sz val="10"/>
        <rFont val="Arial"/>
        <family val="2"/>
      </rPr>
      <t xml:space="preserve"> na konto 2021.</t>
    </r>
  </si>
  <si>
    <r>
      <t>* prispevek za zdravstveno zavarovanje v višini</t>
    </r>
    <r>
      <rPr>
        <b/>
        <sz val="10"/>
        <rFont val="Arial"/>
        <family val="2"/>
      </rPr>
      <t xml:space="preserve"> 4,27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</si>
  <si>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33,60 evrov.</t>
    </r>
  </si>
  <si>
    <t>DRUŽBENIKI ZASEBNIH DRUŽB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</si>
  <si>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</t>
    </r>
    <r>
      <rPr>
        <b/>
        <sz val="9"/>
        <rFont val="Arial"/>
        <family val="2"/>
      </rPr>
      <t xml:space="preserve"> 828,06€.</t>
    </r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</si>
  <si>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</si>
  <si>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</si>
  <si>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</si>
  <si>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t>Povprečna bruto plača za maj 2009 znaša 1.415,38€</t>
  </si>
  <si>
    <t>Zavezanec plača prispevke do 17. 8. 2009; v enakem roku mora pristojnemu davčnemu uradu predložiti obračun prispevkov na predpisanem obrazcu OPSVZ, ki se odda po sistemu eDavki.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</si>
</sst>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2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/>
    </xf>
    <xf numFmtId="4" fontId="10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/>
    </xf>
    <xf numFmtId="10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/>
    </xf>
    <xf numFmtId="4" fontId="9" fillId="3" borderId="8" xfId="0" applyNumberFormat="1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0" fontId="2" fillId="5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/>
    </xf>
    <xf numFmtId="4" fontId="9" fillId="5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 horizontal="left"/>
    </xf>
    <xf numFmtId="10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A26" sqref="A26"/>
    </sheetView>
  </sheetViews>
  <sheetFormatPr defaultColWidth="9.140625" defaultRowHeight="12.75"/>
  <cols>
    <col min="1" max="1" width="46.421875" style="0" customWidth="1"/>
    <col min="2" max="2" width="9.28125" style="0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421875" style="0" customWidth="1"/>
    <col min="10" max="10" width="14.00390625" style="0" customWidth="1"/>
  </cols>
  <sheetData>
    <row r="1" spans="1:10" ht="2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1</v>
      </c>
      <c r="B3" s="4"/>
    </row>
    <row r="4" spans="1:10" ht="12.75">
      <c r="A4" s="5"/>
      <c r="B4" s="4"/>
      <c r="C4" s="51"/>
      <c r="D4" s="51"/>
      <c r="E4" s="51"/>
      <c r="F4" s="51"/>
      <c r="G4" s="51"/>
      <c r="H4" s="51"/>
      <c r="I4" s="51"/>
      <c r="J4" s="51"/>
    </row>
    <row r="5" spans="1:9" ht="12.75">
      <c r="A5" s="6">
        <v>1415.38</v>
      </c>
      <c r="B5" s="7" t="s">
        <v>2</v>
      </c>
      <c r="C5" s="7"/>
      <c r="D5" s="7"/>
      <c r="E5" s="8"/>
      <c r="F5" s="9"/>
      <c r="G5" s="10"/>
      <c r="H5" s="10"/>
      <c r="I5" s="10"/>
    </row>
    <row r="6" spans="1:10" ht="28.5" customHeight="1">
      <c r="A6" s="11" t="s">
        <v>3</v>
      </c>
      <c r="B6" s="12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</row>
    <row r="7" spans="1:10" ht="20.25" customHeight="1">
      <c r="A7" s="52" t="s">
        <v>12</v>
      </c>
      <c r="B7" s="14"/>
      <c r="C7" s="15" t="s">
        <v>13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3" t="s">
        <v>20</v>
      </c>
    </row>
    <row r="8" spans="1:10" ht="17.25" customHeight="1">
      <c r="A8" s="52"/>
      <c r="B8" s="16"/>
      <c r="C8" s="17">
        <v>589.19</v>
      </c>
      <c r="D8" s="17">
        <f>ROUND(A5*0.6,2)</f>
        <v>849.23</v>
      </c>
      <c r="E8" s="18">
        <f>ROUND(A5*0.9,2)</f>
        <v>1273.84</v>
      </c>
      <c r="F8" s="17">
        <f>ROUND(A5*1.2,2)</f>
        <v>1698.46</v>
      </c>
      <c r="G8" s="17">
        <f>ROUND(A5*1.5,2)</f>
        <v>2123.07</v>
      </c>
      <c r="H8" s="17">
        <f>ROUND(A5*1.8,2)</f>
        <v>2547.68</v>
      </c>
      <c r="I8" s="17">
        <f>ROUND(A5*2.1,2)</f>
        <v>2972.3</v>
      </c>
      <c r="J8" s="17">
        <f>ROUND(A5*2.4,2)</f>
        <v>3396.91</v>
      </c>
    </row>
    <row r="9" spans="1:10" ht="17.25" customHeight="1">
      <c r="A9" s="19" t="s">
        <v>21</v>
      </c>
      <c r="B9" s="20">
        <v>0.155</v>
      </c>
      <c r="C9" s="21">
        <f>ROUND(C8*B9,2)</f>
        <v>91.32</v>
      </c>
      <c r="D9" s="21">
        <f>ROUND(D8*B9,2)</f>
        <v>131.63</v>
      </c>
      <c r="E9" s="21">
        <f>ROUND(E8*B9,2)</f>
        <v>197.45</v>
      </c>
      <c r="F9" s="21">
        <f>ROUND(F8*B9,2)</f>
        <v>263.26</v>
      </c>
      <c r="G9" s="21">
        <f>ROUND(G8*B9,2)</f>
        <v>329.08</v>
      </c>
      <c r="H9" s="21">
        <f>ROUND(H8*B9,2)</f>
        <v>394.89</v>
      </c>
      <c r="I9" s="21">
        <f>ROUND(I8*B9,2)</f>
        <v>460.71</v>
      </c>
      <c r="J9" s="21">
        <f>ROUND(J8*B9,2)</f>
        <v>526.52</v>
      </c>
    </row>
    <row r="10" spans="1:10" ht="17.25" customHeight="1">
      <c r="A10" s="22" t="s">
        <v>22</v>
      </c>
      <c r="B10" s="23">
        <v>0.0885</v>
      </c>
      <c r="C10" s="24">
        <f>ROUND(C8*B10,2)</f>
        <v>52.14</v>
      </c>
      <c r="D10" s="24">
        <f>ROUND(D8*B10,2)</f>
        <v>75.16</v>
      </c>
      <c r="E10" s="24">
        <f>ROUND(E8*B10,2)</f>
        <v>112.73</v>
      </c>
      <c r="F10" s="24">
        <f>ROUND(F8*B10,2)</f>
        <v>150.31</v>
      </c>
      <c r="G10" s="24">
        <f>ROUND(G8*B10,2)</f>
        <v>187.89</v>
      </c>
      <c r="H10" s="24">
        <f>ROUND(H8*B10,2)</f>
        <v>225.47</v>
      </c>
      <c r="I10" s="24">
        <f>ROUND(I8*B10,2)</f>
        <v>263.05</v>
      </c>
      <c r="J10" s="24">
        <f>ROUND(J8*B10,2)</f>
        <v>300.63</v>
      </c>
    </row>
    <row r="11" spans="1:10" ht="17.25" customHeight="1">
      <c r="A11" s="25" t="s">
        <v>23</v>
      </c>
      <c r="B11" s="26"/>
      <c r="C11" s="27">
        <f aca="true" t="shared" si="0" ref="C11:J11">C9+C10</f>
        <v>143.45999999999998</v>
      </c>
      <c r="D11" s="27">
        <f t="shared" si="0"/>
        <v>206.79</v>
      </c>
      <c r="E11" s="27">
        <f t="shared" si="0"/>
        <v>310.18</v>
      </c>
      <c r="F11" s="27">
        <f t="shared" si="0"/>
        <v>413.57</v>
      </c>
      <c r="G11" s="27">
        <f t="shared" si="0"/>
        <v>516.97</v>
      </c>
      <c r="H11" s="27">
        <f t="shared" si="0"/>
        <v>620.36</v>
      </c>
      <c r="I11" s="27">
        <f t="shared" si="0"/>
        <v>723.76</v>
      </c>
      <c r="J11" s="27">
        <f t="shared" si="0"/>
        <v>827.15</v>
      </c>
    </row>
    <row r="12" spans="1:10" ht="17.25" customHeight="1">
      <c r="A12" s="22" t="s">
        <v>24</v>
      </c>
      <c r="B12" s="23">
        <v>0.0636</v>
      </c>
      <c r="C12" s="24">
        <f>ROUND(C8*B12,2)</f>
        <v>37.47</v>
      </c>
      <c r="D12" s="24">
        <f>ROUND(D8*B12,2)</f>
        <v>54.01</v>
      </c>
      <c r="E12" s="24">
        <f>ROUND(E8*B12,2)</f>
        <v>81.02</v>
      </c>
      <c r="F12" s="24">
        <f>ROUND(F8*B12,2)</f>
        <v>108.02</v>
      </c>
      <c r="G12" s="24">
        <f>ROUND(G8*B12,2)</f>
        <v>135.03</v>
      </c>
      <c r="H12" s="24">
        <f>ROUND(H8*B12,2)</f>
        <v>162.03</v>
      </c>
      <c r="I12" s="24">
        <f>ROUND(I8*B12,2)</f>
        <v>189.04</v>
      </c>
      <c r="J12" s="24">
        <f>ROUND(J8*B12,2)</f>
        <v>216.04</v>
      </c>
    </row>
    <row r="13" spans="1:10" ht="17.25" customHeight="1">
      <c r="A13" s="22" t="s">
        <v>25</v>
      </c>
      <c r="B13" s="23">
        <v>0.0656</v>
      </c>
      <c r="C13" s="24">
        <f>ROUND(C8*B13,2)</f>
        <v>38.65</v>
      </c>
      <c r="D13" s="24">
        <f>ROUND(D8*B13,2)</f>
        <v>55.71</v>
      </c>
      <c r="E13" s="24">
        <f>ROUND(E8*B13,2)</f>
        <v>83.56</v>
      </c>
      <c r="F13" s="24">
        <f>ROUND(F8*B13,2)</f>
        <v>111.42</v>
      </c>
      <c r="G13" s="24">
        <f>ROUND(G8*B13,2)</f>
        <v>139.27</v>
      </c>
      <c r="H13" s="24">
        <f>ROUND(H8*B13,2)</f>
        <v>167.13</v>
      </c>
      <c r="I13" s="24">
        <f>ROUND(I8*B13,2)</f>
        <v>194.98</v>
      </c>
      <c r="J13" s="24">
        <f>ROUND(J8*B13,2)</f>
        <v>222.84</v>
      </c>
    </row>
    <row r="14" spans="1:10" ht="17.25" customHeight="1">
      <c r="A14" s="22" t="s">
        <v>26</v>
      </c>
      <c r="B14" s="23">
        <v>0.0053</v>
      </c>
      <c r="C14" s="24">
        <f>ROUND(C8*B14,2)</f>
        <v>3.12</v>
      </c>
      <c r="D14" s="24">
        <f>ROUND(D8*B14,2)</f>
        <v>4.5</v>
      </c>
      <c r="E14" s="24">
        <f>ROUND(E8*B14,2)</f>
        <v>6.75</v>
      </c>
      <c r="F14" s="24">
        <f>ROUND(F8*B14,2)</f>
        <v>9</v>
      </c>
      <c r="G14" s="24">
        <f>ROUND(G8*B14,2)</f>
        <v>11.25</v>
      </c>
      <c r="H14" s="24">
        <f>ROUND(H8*B14,2)</f>
        <v>13.5</v>
      </c>
      <c r="I14" s="24">
        <f>ROUND(I8*B14,2)</f>
        <v>15.75</v>
      </c>
      <c r="J14" s="24">
        <f>ROUND(J8*B14,2)</f>
        <v>18</v>
      </c>
    </row>
    <row r="15" spans="1:10" ht="17.25" customHeight="1">
      <c r="A15" s="28" t="s">
        <v>27</v>
      </c>
      <c r="B15" s="29"/>
      <c r="C15" s="30">
        <f aca="true" t="shared" si="1" ref="C15:J15">C12+C13+C14</f>
        <v>79.24000000000001</v>
      </c>
      <c r="D15" s="30">
        <f t="shared" si="1"/>
        <v>114.22</v>
      </c>
      <c r="E15" s="30">
        <f t="shared" si="1"/>
        <v>171.32999999999998</v>
      </c>
      <c r="F15" s="30">
        <f t="shared" si="1"/>
        <v>228.44</v>
      </c>
      <c r="G15" s="30">
        <f t="shared" si="1"/>
        <v>285.55</v>
      </c>
      <c r="H15" s="30">
        <f t="shared" si="1"/>
        <v>342.65999999999997</v>
      </c>
      <c r="I15" s="30">
        <f t="shared" si="1"/>
        <v>399.77</v>
      </c>
      <c r="J15" s="30">
        <f t="shared" si="1"/>
        <v>456.88</v>
      </c>
    </row>
    <row r="16" spans="1:10" ht="17.25" customHeight="1">
      <c r="A16" s="22" t="s">
        <v>28</v>
      </c>
      <c r="B16" s="23">
        <v>0.001</v>
      </c>
      <c r="C16" s="24">
        <f>ROUND(C8*B16,2)</f>
        <v>0.59</v>
      </c>
      <c r="D16" s="24">
        <f>ROUND(D8*B16,2)</f>
        <v>0.85</v>
      </c>
      <c r="E16" s="24">
        <f>ROUND(E8*B16,2)</f>
        <v>1.27</v>
      </c>
      <c r="F16" s="24">
        <f>ROUND(F8*B16,2)</f>
        <v>1.7</v>
      </c>
      <c r="G16" s="24">
        <f>ROUND(G8*B16,2)</f>
        <v>2.12</v>
      </c>
      <c r="H16" s="24">
        <f>ROUND(H8*B16,2)</f>
        <v>2.55</v>
      </c>
      <c r="I16" s="24">
        <f>ROUND(I8*B16,2)</f>
        <v>2.97</v>
      </c>
      <c r="J16" s="24">
        <f>ROUND(J8*B16,2)</f>
        <v>3.4</v>
      </c>
    </row>
    <row r="17" spans="1:10" ht="17.25" customHeight="1">
      <c r="A17" s="22" t="s">
        <v>29</v>
      </c>
      <c r="B17" s="23">
        <v>0.001</v>
      </c>
      <c r="C17" s="24">
        <f>ROUND(C8*B17,2)</f>
        <v>0.59</v>
      </c>
      <c r="D17" s="24">
        <f>ROUND(D8*B17,2)</f>
        <v>0.85</v>
      </c>
      <c r="E17" s="24">
        <f>ROUND(E8*B17,2)</f>
        <v>1.27</v>
      </c>
      <c r="F17" s="24">
        <f>ROUND(F8*B17,2)</f>
        <v>1.7</v>
      </c>
      <c r="G17" s="24">
        <f>ROUND(G8*B17,2)</f>
        <v>2.12</v>
      </c>
      <c r="H17" s="24">
        <f>ROUND(H8*B17,2)</f>
        <v>2.55</v>
      </c>
      <c r="I17" s="24">
        <f>ROUND(I8*B17,2)</f>
        <v>2.97</v>
      </c>
      <c r="J17" s="24">
        <f>ROUND(J8*B17,2)</f>
        <v>3.4</v>
      </c>
    </row>
    <row r="18" spans="1:10" ht="17.25" customHeight="1">
      <c r="A18" s="22" t="s">
        <v>30</v>
      </c>
      <c r="B18" s="23">
        <v>0.0014</v>
      </c>
      <c r="C18" s="24">
        <f>ROUND(C8*B18,2)</f>
        <v>0.82</v>
      </c>
      <c r="D18" s="24">
        <f>ROUND(D8*B18,2)</f>
        <v>1.19</v>
      </c>
      <c r="E18" s="24">
        <f>ROUND(E8*B18,2)</f>
        <v>1.78</v>
      </c>
      <c r="F18" s="24">
        <f>ROUND(F8*B18,2)</f>
        <v>2.38</v>
      </c>
      <c r="G18" s="24">
        <f>ROUND(G8*B18,2)</f>
        <v>2.97</v>
      </c>
      <c r="H18" s="24">
        <f>ROUND(H8*B18,2)</f>
        <v>3.57</v>
      </c>
      <c r="I18" s="24">
        <f>ROUND(I8*B18,2)</f>
        <v>4.16</v>
      </c>
      <c r="J18" s="24">
        <f>ROUND(J8*B18,2)</f>
        <v>4.76</v>
      </c>
    </row>
    <row r="19" spans="1:10" ht="17.25" customHeight="1">
      <c r="A19" s="22" t="s">
        <v>31</v>
      </c>
      <c r="B19" s="23">
        <v>0.0006</v>
      </c>
      <c r="C19" s="24">
        <f>ROUND(C8*B19,2)</f>
        <v>0.35</v>
      </c>
      <c r="D19" s="24">
        <f>ROUND(D8*B19,2)</f>
        <v>0.51</v>
      </c>
      <c r="E19" s="24">
        <f>ROUND(E8*B19,2)</f>
        <v>0.76</v>
      </c>
      <c r="F19" s="24">
        <f>ROUND(F8*B19,2)</f>
        <v>1.02</v>
      </c>
      <c r="G19" s="24">
        <f>ROUND(G8*B19,2)</f>
        <v>1.27</v>
      </c>
      <c r="H19" s="24">
        <f>ROUND(H8*B19,2)</f>
        <v>1.53</v>
      </c>
      <c r="I19" s="24">
        <f>ROUND(I8*B19,2)</f>
        <v>1.78</v>
      </c>
      <c r="J19" s="24">
        <f>ROUND(J8*B19,2)</f>
        <v>2.04</v>
      </c>
    </row>
    <row r="20" spans="1:10" ht="17.25" customHeight="1">
      <c r="A20" s="31" t="s">
        <v>32</v>
      </c>
      <c r="B20" s="32"/>
      <c r="C20" s="33">
        <f aca="true" t="shared" si="2" ref="C20:J20">C16+C17+C18+C19</f>
        <v>2.35</v>
      </c>
      <c r="D20" s="33">
        <f t="shared" si="2"/>
        <v>3.3999999999999995</v>
      </c>
      <c r="E20" s="33">
        <f t="shared" si="2"/>
        <v>5.08</v>
      </c>
      <c r="F20" s="33">
        <f t="shared" si="2"/>
        <v>6.799999999999999</v>
      </c>
      <c r="G20" s="33">
        <f t="shared" si="2"/>
        <v>8.48</v>
      </c>
      <c r="H20" s="33">
        <f t="shared" si="2"/>
        <v>10.2</v>
      </c>
      <c r="I20" s="33">
        <f t="shared" si="2"/>
        <v>11.88</v>
      </c>
      <c r="J20" s="33">
        <f t="shared" si="2"/>
        <v>13.599999999999998</v>
      </c>
    </row>
    <row r="21" spans="1:10" ht="17.25" customHeight="1">
      <c r="A21" s="34" t="s">
        <v>33</v>
      </c>
      <c r="B21" s="35"/>
      <c r="C21" s="36">
        <f aca="true" t="shared" si="3" ref="C21:J21">C11+C15+C20</f>
        <v>225.04999999999998</v>
      </c>
      <c r="D21" s="36">
        <f t="shared" si="3"/>
        <v>324.40999999999997</v>
      </c>
      <c r="E21" s="36">
        <f t="shared" si="3"/>
        <v>486.59</v>
      </c>
      <c r="F21" s="36">
        <f t="shared" si="3"/>
        <v>648.81</v>
      </c>
      <c r="G21" s="36">
        <f t="shared" si="3"/>
        <v>811</v>
      </c>
      <c r="H21" s="36">
        <f t="shared" si="3"/>
        <v>973.22</v>
      </c>
      <c r="I21" s="36">
        <f t="shared" si="3"/>
        <v>1135.41</v>
      </c>
      <c r="J21" s="37">
        <f t="shared" si="3"/>
        <v>1297.6299999999999</v>
      </c>
    </row>
    <row r="22" spans="1:10" ht="15.75">
      <c r="A22" s="38"/>
      <c r="B22" s="39"/>
      <c r="C22" s="40"/>
      <c r="D22" s="40"/>
      <c r="E22" s="40"/>
      <c r="F22" s="40"/>
      <c r="G22" s="40"/>
      <c r="H22" s="40"/>
      <c r="I22" s="40"/>
      <c r="J22" s="40"/>
    </row>
    <row r="23" spans="1:10" s="44" customFormat="1" ht="15" customHeight="1">
      <c r="A23" s="41" t="s">
        <v>46</v>
      </c>
      <c r="B23" s="42"/>
      <c r="C23" s="43"/>
      <c r="D23" s="43"/>
      <c r="E23" s="43"/>
      <c r="F23" s="43"/>
      <c r="G23" s="43"/>
      <c r="H23" s="43"/>
      <c r="I23" s="43"/>
      <c r="J23" s="43"/>
    </row>
    <row r="24" spans="1:10" s="44" customFormat="1" ht="15" customHeight="1">
      <c r="A24" s="41" t="s">
        <v>34</v>
      </c>
      <c r="B24" s="45"/>
      <c r="C24" s="46"/>
      <c r="D24" s="46"/>
      <c r="E24" s="46"/>
      <c r="F24" s="46"/>
      <c r="G24" s="46"/>
      <c r="H24" s="46"/>
      <c r="I24" s="46"/>
      <c r="J24" s="46"/>
    </row>
    <row r="25" spans="1:10" s="44" customFormat="1" ht="15" customHeight="1">
      <c r="A25" s="41" t="s">
        <v>35</v>
      </c>
      <c r="B25" s="45"/>
      <c r="C25" s="46"/>
      <c r="D25" s="46"/>
      <c r="E25" s="46"/>
      <c r="F25" s="46"/>
      <c r="G25" s="46"/>
      <c r="H25" s="46"/>
      <c r="I25" s="46"/>
      <c r="J25" s="46"/>
    </row>
    <row r="26" spans="1:2" ht="15" customHeight="1">
      <c r="A26" s="47" t="s">
        <v>47</v>
      </c>
      <c r="B26" s="48"/>
    </row>
    <row r="27" spans="1:2" ht="15" customHeight="1">
      <c r="A27" s="47"/>
      <c r="B27" s="48"/>
    </row>
    <row r="28" spans="1:2" ht="15" customHeight="1">
      <c r="A28" s="47" t="s">
        <v>36</v>
      </c>
      <c r="B28" s="48"/>
    </row>
    <row r="29" spans="1:2" ht="12.75">
      <c r="A29" s="47"/>
      <c r="B29" s="48"/>
    </row>
    <row r="30" spans="1:2" ht="15.75">
      <c r="A30" s="49" t="s">
        <v>37</v>
      </c>
      <c r="B30" s="48"/>
    </row>
    <row r="31" spans="1:2" ht="12.75">
      <c r="A31" t="s">
        <v>38</v>
      </c>
      <c r="B31" s="48"/>
    </row>
    <row r="32" spans="1:2" ht="12.75">
      <c r="A32" t="s">
        <v>39</v>
      </c>
      <c r="B32" s="48"/>
    </row>
    <row r="33" spans="1:2" ht="12.75">
      <c r="A33" t="s">
        <v>40</v>
      </c>
      <c r="B33" s="48"/>
    </row>
    <row r="34" spans="1:2" ht="12.75">
      <c r="A34" s="48"/>
      <c r="B34" s="48"/>
    </row>
    <row r="35" spans="1:2" ht="15.75">
      <c r="A35" s="49" t="s">
        <v>41</v>
      </c>
      <c r="B35" s="48"/>
    </row>
    <row r="36" spans="1:2" ht="12.75">
      <c r="A36" s="50" t="s">
        <v>42</v>
      </c>
      <c r="B36" s="48"/>
    </row>
    <row r="37" spans="1:2" ht="11.25" customHeight="1">
      <c r="A37" s="49"/>
      <c r="B37" s="48"/>
    </row>
    <row r="38" spans="1:2" ht="15.75">
      <c r="A38" s="49" t="s">
        <v>43</v>
      </c>
      <c r="B38" s="48"/>
    </row>
    <row r="39" spans="1:2" ht="12.75">
      <c r="A39" s="48" t="s">
        <v>44</v>
      </c>
      <c r="B39" s="48"/>
    </row>
    <row r="40" s="48" customFormat="1" ht="12.75">
      <c r="A40" s="48" t="s">
        <v>45</v>
      </c>
    </row>
  </sheetData>
  <mergeCells count="2">
    <mergeCell ref="C4:J4"/>
    <mergeCell ref="A7:A8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dcterms:modified xsi:type="dcterms:W3CDTF">2009-08-03T08:06:58Z</dcterms:modified>
  <cp:category/>
  <cp:version/>
  <cp:contentType/>
  <cp:contentStatus/>
</cp:coreProperties>
</file>